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mtaquino\AppData\Local\Microsoft\Windows\Temporary Internet Files\Content.Outlook\7761Y5VY\"/>
    </mc:Choice>
  </mc:AlternateContent>
  <bookViews>
    <workbookView xWindow="0" yWindow="0" windowWidth="28800" windowHeight="12375"/>
  </bookViews>
  <sheets>
    <sheet name="Demographics" sheetId="6" r:id="rId1"/>
    <sheet name="Employment" sheetId="10" r:id="rId2"/>
    <sheet name="Location" sheetId="11" r:id="rId3"/>
    <sheet name="Course Size by Enrollment" sheetId="12" r:id="rId4"/>
    <sheet name="Courses per Trainee" sheetId="13" r:id="rId5"/>
    <sheet name="Training Events by Category" sheetId="9" r:id="rId6"/>
    <sheet name="Performance" sheetId="16" r:id="rId7"/>
    <sheet name="code" sheetId="2" state="hidden" r:id="rId8"/>
  </sheets>
  <definedNames>
    <definedName name="IDX" localSheetId="6">Performance!#REF!</definedName>
  </definedNames>
  <calcPr calcId="152511"/>
</workbook>
</file>

<file path=xl/calcChain.xml><?xml version="1.0" encoding="utf-8"?>
<calcChain xmlns="http://schemas.openxmlformats.org/spreadsheetml/2006/main">
  <c r="C44" i="9" l="1"/>
  <c r="C42" i="9"/>
  <c r="C41" i="9"/>
  <c r="C40" i="9"/>
  <c r="C39" i="9"/>
  <c r="C38" i="9"/>
  <c r="C37" i="9"/>
  <c r="C36" i="9"/>
  <c r="C35" i="9"/>
  <c r="C34" i="9"/>
  <c r="C33" i="9"/>
  <c r="C32" i="9"/>
  <c r="C31" i="9"/>
  <c r="C30" i="9"/>
  <c r="C29" i="9"/>
  <c r="C28" i="9"/>
  <c r="C27" i="9"/>
  <c r="C26" i="9"/>
  <c r="C25" i="9"/>
  <c r="C24" i="9"/>
  <c r="C23" i="9"/>
  <c r="C22" i="9"/>
  <c r="C21" i="9"/>
  <c r="C20" i="9"/>
  <c r="C19" i="9"/>
  <c r="C18" i="9"/>
  <c r="C17" i="9"/>
  <c r="C16" i="9"/>
  <c r="C15" i="9"/>
  <c r="C14" i="9"/>
  <c r="C13" i="9"/>
  <c r="C12" i="9"/>
  <c r="C11" i="9"/>
  <c r="C10" i="9"/>
  <c r="C9" i="9"/>
  <c r="C8" i="9"/>
  <c r="C7" i="9"/>
  <c r="C6" i="9"/>
  <c r="C5" i="9"/>
  <c r="C4" i="9"/>
  <c r="C43" i="9"/>
  <c r="K24" i="13"/>
  <c r="K23" i="13"/>
  <c r="K22" i="13"/>
  <c r="K21" i="13"/>
  <c r="K20" i="13"/>
  <c r="K19" i="13"/>
  <c r="K18" i="13"/>
  <c r="K17" i="13"/>
  <c r="K16" i="13"/>
  <c r="L25" i="12"/>
  <c r="L24" i="12"/>
  <c r="L23" i="12"/>
  <c r="L22" i="12"/>
  <c r="K25" i="13" l="1"/>
  <c r="L25" i="13"/>
  <c r="M26" i="12"/>
  <c r="B13" i="11"/>
  <c r="C7" i="11" s="1"/>
  <c r="B11" i="10"/>
  <c r="C8" i="10" s="1"/>
  <c r="B22" i="10"/>
  <c r="C19" i="10" s="1"/>
  <c r="B32" i="10"/>
  <c r="C30" i="10" s="1"/>
  <c r="C9" i="11" l="1"/>
  <c r="C10" i="11"/>
  <c r="C12" i="11"/>
  <c r="C8" i="11"/>
  <c r="C6" i="11"/>
  <c r="C11" i="11"/>
  <c r="C31" i="10"/>
  <c r="C29" i="10"/>
  <c r="C20" i="10"/>
  <c r="C18" i="10"/>
  <c r="C9" i="10"/>
  <c r="C7" i="10"/>
  <c r="C21" i="10"/>
  <c r="C10" i="10"/>
  <c r="U19" i="2"/>
  <c r="U13" i="2"/>
  <c r="U9" i="2"/>
  <c r="U16" i="2"/>
  <c r="U10" i="2"/>
  <c r="U7" i="2"/>
  <c r="U17" i="2"/>
  <c r="U15" i="2"/>
  <c r="U14" i="2"/>
  <c r="U12" i="2"/>
  <c r="U11" i="2"/>
  <c r="U21" i="2"/>
  <c r="U8" i="2"/>
  <c r="U18" i="2"/>
  <c r="U20" i="2"/>
  <c r="T20" i="2"/>
  <c r="T9" i="2"/>
  <c r="T16" i="2"/>
  <c r="T10" i="2"/>
  <c r="T7" i="2"/>
  <c r="T17" i="2"/>
  <c r="T15" i="2"/>
  <c r="T14" i="2"/>
  <c r="T12" i="2"/>
  <c r="T11" i="2"/>
  <c r="T21" i="2"/>
  <c r="T8" i="2"/>
  <c r="T13" i="2"/>
  <c r="T19" i="2"/>
  <c r="T18" i="2"/>
  <c r="C13" i="11" l="1"/>
  <c r="C11" i="10"/>
  <c r="C22" i="10"/>
  <c r="C32" i="10"/>
  <c r="B53" i="6"/>
  <c r="B41" i="6"/>
  <c r="B29" i="6"/>
  <c r="B21" i="6"/>
  <c r="C19" i="6" l="1"/>
  <c r="C17" i="6"/>
  <c r="C15" i="6"/>
  <c r="C20" i="6"/>
  <c r="C18" i="6"/>
  <c r="C16" i="6"/>
  <c r="C14" i="6"/>
  <c r="C51" i="6"/>
  <c r="C49" i="6"/>
  <c r="C47" i="6"/>
  <c r="C52" i="6"/>
  <c r="C50" i="6"/>
  <c r="C48" i="6"/>
  <c r="C46" i="6"/>
  <c r="C40" i="6"/>
  <c r="C38" i="6"/>
  <c r="C36" i="6"/>
  <c r="C34" i="6"/>
  <c r="C39" i="6"/>
  <c r="C37" i="6"/>
  <c r="C35" i="6"/>
  <c r="C27" i="6"/>
  <c r="C26" i="6"/>
  <c r="C28" i="6"/>
  <c r="C21" i="6" l="1"/>
  <c r="C53" i="6"/>
  <c r="C41" i="6"/>
  <c r="C29" i="6"/>
</calcChain>
</file>

<file path=xl/comments1.xml><?xml version="1.0" encoding="utf-8"?>
<comments xmlns="http://schemas.openxmlformats.org/spreadsheetml/2006/main">
  <authors>
    <author>jzhuang</author>
  </authors>
  <commentList>
    <comment ref="B5" authorId="0" shapeId="0">
      <text>
        <r>
          <rPr>
            <b/>
            <sz val="9"/>
            <color indexed="81"/>
            <rFont val="Tahoma"/>
            <family val="2"/>
          </rPr>
          <t>xchen:
1. The Course Start Date LE End Date</t>
        </r>
        <r>
          <rPr>
            <sz val="9"/>
            <color indexed="81"/>
            <rFont val="Tahoma"/>
            <family val="2"/>
          </rPr>
          <t xml:space="preserve">
2. The Course Start Date or End Date fall in 7/1/2011 and 6/30/2012 time range, or Start Date before 7/1/2011 and End Date after 6/30/2012.</t>
        </r>
      </text>
    </comment>
  </commentList>
</comments>
</file>

<file path=xl/sharedStrings.xml><?xml version="1.0" encoding="utf-8"?>
<sst xmlns="http://schemas.openxmlformats.org/spreadsheetml/2006/main" count="813" uniqueCount="168">
  <si>
    <t>TRAINING CATEGORY</t>
  </si>
  <si>
    <t>Percent Employed One Quarter After Exit</t>
  </si>
  <si>
    <t>Employment Retention Rate</t>
  </si>
  <si>
    <t>Average Annual Earnings</t>
  </si>
  <si>
    <t>Electricity</t>
  </si>
  <si>
    <t>Industrial Production</t>
  </si>
  <si>
    <t>Medical / Healthcare</t>
  </si>
  <si>
    <t>Pre-employment Training</t>
  </si>
  <si>
    <t>Supervisory / Management</t>
  </si>
  <si>
    <t>Total</t>
  </si>
  <si>
    <t>CODE</t>
  </si>
  <si>
    <t>Number</t>
  </si>
  <si>
    <t>The number of trainees</t>
  </si>
  <si>
    <t>The number of training events</t>
  </si>
  <si>
    <t>Median of the Difference (&gt;0)</t>
  </si>
  <si>
    <t>Construction Trades</t>
  </si>
  <si>
    <t>Customer Service</t>
  </si>
  <si>
    <t>Industrial Maintenance</t>
  </si>
  <si>
    <t>Instrumentation</t>
  </si>
  <si>
    <t>Measurements / Industrial Materials</t>
  </si>
  <si>
    <t>Catergory</t>
  </si>
  <si>
    <t>Entrepreneurial / Small Business</t>
  </si>
  <si>
    <t>Safety</t>
  </si>
  <si>
    <t>Computer Use and Applications</t>
  </si>
  <si>
    <t>Fire Fighting</t>
  </si>
  <si>
    <t>Welding / Soldering</t>
  </si>
  <si>
    <t>Food Production</t>
  </si>
  <si>
    <t>Train the Trainer</t>
  </si>
  <si>
    <t>Heavy Machine Operator</t>
  </si>
  <si>
    <t>Blueprint Reading</t>
  </si>
  <si>
    <t>Law Enforcement</t>
  </si>
  <si>
    <t>Personal Development Skills</t>
  </si>
  <si>
    <t>Team Management</t>
  </si>
  <si>
    <t>Oral Communications</t>
  </si>
  <si>
    <t>Basic Skills</t>
  </si>
  <si>
    <t>Banking and Finance Skills</t>
  </si>
  <si>
    <t>Quality Control Management</t>
  </si>
  <si>
    <t>Furniture Manufacturing</t>
  </si>
  <si>
    <t>Employability / Remediation</t>
  </si>
  <si>
    <t>Electronics</t>
  </si>
  <si>
    <t>Sewing / Textiles</t>
  </si>
  <si>
    <t>Housekeeping</t>
  </si>
  <si>
    <t>Telecommunications</t>
  </si>
  <si>
    <t>A/C Heating Refrigeration</t>
  </si>
  <si>
    <t>Hydraulics / Pneumatics</t>
  </si>
  <si>
    <t>Statistics of Trainees and Training Events</t>
  </si>
  <si>
    <t>The Number of Trainees and Training Events</t>
  </si>
  <si>
    <t>Basic Demographics of Trainees</t>
  </si>
  <si>
    <t>Race/Ethnicity</t>
  </si>
  <si>
    <t>Percent</t>
  </si>
  <si>
    <t>Non-Hispanic White</t>
  </si>
  <si>
    <t>Black</t>
  </si>
  <si>
    <t>American Indian / Alaskan Native</t>
  </si>
  <si>
    <t>Asian / Pacific Islander</t>
  </si>
  <si>
    <t>Hispanic</t>
  </si>
  <si>
    <t>Others</t>
  </si>
  <si>
    <t>Not reported</t>
  </si>
  <si>
    <t>Gender</t>
  </si>
  <si>
    <t>Male</t>
  </si>
  <si>
    <t>Female</t>
  </si>
  <si>
    <t>Education</t>
  </si>
  <si>
    <t>Less than high school</t>
  </si>
  <si>
    <t>High school</t>
  </si>
  <si>
    <t>Some college without a degree</t>
  </si>
  <si>
    <t>Associate degree</t>
  </si>
  <si>
    <t>Bachelor degree</t>
  </si>
  <si>
    <t>Graduate or professional degree</t>
  </si>
  <si>
    <t>Age</t>
  </si>
  <si>
    <t>16-25</t>
  </si>
  <si>
    <t>26-35</t>
  </si>
  <si>
    <t>36-45</t>
  </si>
  <si>
    <t>46-55</t>
  </si>
  <si>
    <t>56-65</t>
  </si>
  <si>
    <t>66 and greater</t>
  </si>
  <si>
    <t>N</t>
  </si>
  <si>
    <t>%</t>
  </si>
  <si>
    <t>Aquaculture</t>
  </si>
  <si>
    <t>Childcare</t>
  </si>
  <si>
    <t xml:space="preserve">Industrial Production </t>
  </si>
  <si>
    <t xml:space="preserve">Basic Skills </t>
  </si>
  <si>
    <t xml:space="preserve">Industrial Maintenance </t>
  </si>
  <si>
    <t xml:space="preserve">Supervisory / Management </t>
  </si>
  <si>
    <t xml:space="preserve">Computer Use and Applications </t>
  </si>
  <si>
    <t xml:space="preserve">Employability / Remediation </t>
  </si>
  <si>
    <t xml:space="preserve">Team Management </t>
  </si>
  <si>
    <t xml:space="preserve">Quality Control Management </t>
  </si>
  <si>
    <t xml:space="preserve">Heavy Machine Operator </t>
  </si>
  <si>
    <t xml:space="preserve">Welding / Soldering </t>
  </si>
  <si>
    <t xml:space="preserve">Electronics </t>
  </si>
  <si>
    <t xml:space="preserve">A/C Heating Refrigeration </t>
  </si>
  <si>
    <t xml:space="preserve">Construction Trades </t>
  </si>
  <si>
    <t xml:space="preserve">Childcare </t>
  </si>
  <si>
    <t xml:space="preserve">Electricity </t>
  </si>
  <si>
    <t xml:space="preserve">GIS / GPS </t>
  </si>
  <si>
    <t xml:space="preserve">Instrumentation </t>
  </si>
  <si>
    <t xml:space="preserve">Pre-employment Training </t>
  </si>
  <si>
    <t xml:space="preserve">Machine Shop / CNC </t>
  </si>
  <si>
    <t xml:space="preserve">Law Enforcement </t>
  </si>
  <si>
    <t xml:space="preserve">Blueprint Reading </t>
  </si>
  <si>
    <t>Drafting</t>
  </si>
  <si>
    <t xml:space="preserve">Train the Trainer </t>
  </si>
  <si>
    <t xml:space="preserve">Drafting </t>
  </si>
  <si>
    <t>GIS / GPS</t>
  </si>
  <si>
    <t>Machine Shop / CNC</t>
  </si>
  <si>
    <t xml:space="preserve">Banking and Finance Skills </t>
  </si>
  <si>
    <t xml:space="preserve">Personal Development Skills </t>
  </si>
  <si>
    <t xml:space="preserve">Food Production </t>
  </si>
  <si>
    <t xml:space="preserve">Furniture Manufacturing </t>
  </si>
  <si>
    <t xml:space="preserve">Fire Fighting </t>
  </si>
  <si>
    <t xml:space="preserve">Measurements / Industrial Materials </t>
  </si>
  <si>
    <t xml:space="preserve">Entrepreneurial / Small Business </t>
  </si>
  <si>
    <t xml:space="preserve">Oral Communications </t>
  </si>
  <si>
    <t xml:space="preserve">Sewing / Textiles </t>
  </si>
  <si>
    <t xml:space="preserve">Hydraulics / Pneumatics </t>
  </si>
  <si>
    <t xml:space="preserve">Advanced GPS </t>
  </si>
  <si>
    <t xml:space="preserve">Forestry / Lumber </t>
  </si>
  <si>
    <t>Advanced GPS</t>
  </si>
  <si>
    <t>Forestry / Lumber</t>
  </si>
  <si>
    <t>No  Reported</t>
  </si>
  <si>
    <t>Training Events</t>
  </si>
  <si>
    <t xml:space="preserve">No </t>
  </si>
  <si>
    <t>Yes</t>
  </si>
  <si>
    <t>Hours</t>
  </si>
  <si>
    <t>Table 3. Temporary Employment</t>
  </si>
  <si>
    <t>Seasonal</t>
  </si>
  <si>
    <t>Part Time</t>
  </si>
  <si>
    <t>Full Time</t>
  </si>
  <si>
    <t>Table 2. Employment Type</t>
  </si>
  <si>
    <t>Retired</t>
  </si>
  <si>
    <t>Unemployed</t>
  </si>
  <si>
    <t>Employed</t>
  </si>
  <si>
    <t>Table 1. Employment Status</t>
  </si>
  <si>
    <t>Quarter</t>
  </si>
  <si>
    <t>Other</t>
  </si>
  <si>
    <t>On Site</t>
  </si>
  <si>
    <t>Mobile Unit</t>
  </si>
  <si>
    <t>Campus</t>
  </si>
  <si>
    <t>Table 1. Course Location</t>
  </si>
  <si>
    <t>50-</t>
  </si>
  <si>
    <t xml:space="preserve">21-50 </t>
  </si>
  <si>
    <t xml:space="preserve">11-20 </t>
  </si>
  <si>
    <t xml:space="preserve">1-10 </t>
  </si>
  <si>
    <t>COUNT</t>
  </si>
  <si>
    <t>PERCENT</t>
  </si>
  <si>
    <t>Number of Students</t>
  </si>
  <si>
    <t>11-54</t>
  </si>
  <si>
    <t>8-10</t>
  </si>
  <si>
    <t xml:space="preserve">6-7 </t>
  </si>
  <si>
    <t>Number of Courses</t>
  </si>
  <si>
    <t>Plant</t>
  </si>
  <si>
    <t>School</t>
  </si>
  <si>
    <t>&gt;54</t>
  </si>
  <si>
    <t>Medical/Healthcare</t>
  </si>
  <si>
    <t>Not Reported</t>
  </si>
  <si>
    <t>FY2012 (July 2011 - June 2012)</t>
  </si>
  <si>
    <t>Performance by Training Category for FY 2012 Exiters</t>
  </si>
  <si>
    <t>Characteristics</t>
  </si>
  <si>
    <t>Overall</t>
  </si>
  <si>
    <t>Employment After Exit</t>
  </si>
  <si>
    <t>Total Number Exiting</t>
  </si>
  <si>
    <t>Number Employed One Quarter After Exit</t>
  </si>
  <si>
    <t>Employment Retention</t>
  </si>
  <si>
    <t>Number Retaining Employment</t>
  </si>
  <si>
    <t>Annualized Wage Change before and after Training*</t>
  </si>
  <si>
    <t xml:space="preserve">*Annualized wage change is measured two quarters before and two quarters after training. This measure is calculated using only those indivdiuals that experience an increase in wages  two quarters after training, accounting for approximately 65 percent of trainees. </t>
  </si>
  <si>
    <t>Training Category</t>
  </si>
  <si>
    <t>Annualized Wage Change before and after Training</t>
  </si>
  <si>
    <t>N/A, &lt;30 records</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</si>
</sst>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3" formatCode="_(* #,##0.00_);_(* \(#,##0.00\);_(* &quot;-&quot;??_);_(@_)"/>
    <numFmt numFmtId="164" formatCode="_(* #,##0_);_(* \(#,##0\);_(* &quot;-&quot;??_);_(@_)"/>
  </numFmts>
  <fonts count="20" x14ac:knownFonts="1">
    <font>
      <sz val="11"/>
      <color theme="1"/>
      <name val="Calibri"/>
      <family val="2"/>
      <scheme val="minor"/>
    </font>
    <font>
      <sz val="10"/>
      <name val="Arial"/>
      <family val="2"/>
    </font>
    <font>
      <b/>
      <sz val="10"/>
      <name val="Arial"/>
      <family val="2"/>
    </font>
    <font>
      <sz val="10"/>
      <name val="MS Sans Serif"/>
      <family val="2"/>
    </font>
    <font>
      <sz val="11"/>
      <color theme="1"/>
      <name val="Calibri"/>
      <family val="2"/>
      <scheme val="minor"/>
    </font>
    <font>
      <b/>
      <sz val="9"/>
      <color indexed="81"/>
      <name val="Tahoma"/>
      <family val="2"/>
    </font>
    <font>
      <sz val="9"/>
      <color indexed="81"/>
      <name val="Tahoma"/>
      <family val="2"/>
    </font>
    <font>
      <b/>
      <sz val="11"/>
      <color theme="1"/>
      <name val="Calibri"/>
      <family val="2"/>
      <scheme val="minor"/>
    </font>
    <font>
      <b/>
      <sz val="11"/>
      <color theme="0"/>
      <name val="Calibri"/>
      <family val="2"/>
      <scheme val="minor"/>
    </font>
    <font>
      <sz val="11"/>
      <color theme="0"/>
      <name val="Calibri"/>
      <family val="2"/>
      <scheme val="minor"/>
    </font>
    <font>
      <b/>
      <sz val="11"/>
      <color theme="0"/>
      <name val="Times New Roman"/>
      <family val="1"/>
    </font>
    <font>
      <sz val="10"/>
      <color theme="0"/>
      <name val="Times New Roman"/>
      <family val="1"/>
    </font>
    <font>
      <sz val="10"/>
      <name val="Arial"/>
    </font>
    <font>
      <sz val="10"/>
      <color theme="4" tint="0.39997558519241921"/>
      <name val="Arial"/>
      <family val="2"/>
    </font>
    <font>
      <sz val="10"/>
      <color rgb="FFFF0000"/>
      <name val="Arial"/>
      <family val="2"/>
    </font>
    <font>
      <b/>
      <sz val="10"/>
      <color theme="4" tint="0.39997558519241921"/>
      <name val="Arial"/>
      <family val="2"/>
    </font>
    <font>
      <b/>
      <sz val="11"/>
      <name val="Arial"/>
      <family val="2"/>
    </font>
    <font>
      <sz val="10"/>
      <color rgb="FF000000"/>
      <name val="Arial"/>
      <family val="2"/>
    </font>
    <font>
      <b/>
      <sz val="11"/>
      <color rgb="FF000000"/>
      <name val="Arial"/>
      <family val="2"/>
    </font>
    <font>
      <sz val="11"/>
      <color rgb="FF000000"/>
      <name val="Arial"/>
      <family val="2"/>
    </font>
  </fonts>
  <fills count="12">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0" tint="-0.34998626667073579"/>
        <bgColor indexed="64"/>
      </patternFill>
    </fill>
    <fill>
      <patternFill patternType="solid">
        <fgColor theme="4" tint="0.59999389629810485"/>
        <bgColor indexed="64"/>
      </patternFill>
    </fill>
    <fill>
      <patternFill patternType="solid">
        <fgColor rgb="FFCC99FF"/>
        <bgColor indexed="64"/>
      </patternFill>
    </fill>
    <fill>
      <patternFill patternType="solid">
        <fgColor theme="4" tint="0.39997558519241921"/>
        <bgColor indexed="64"/>
      </patternFill>
    </fill>
    <fill>
      <patternFill patternType="solid">
        <fgColor rgb="FFFAFBFE"/>
        <bgColor indexed="64"/>
      </patternFill>
    </fill>
    <fill>
      <patternFill patternType="solid">
        <fgColor rgb="FFADD8E6"/>
        <bgColor indexed="64"/>
      </patternFill>
    </fill>
    <fill>
      <patternFill patternType="solid">
        <fgColor rgb="FF90EE90"/>
        <bgColor indexed="64"/>
      </patternFill>
    </fill>
    <fill>
      <patternFill patternType="solid">
        <fgColor rgb="FFD3D3D3"/>
        <bgColor indexed="64"/>
      </patternFill>
    </fill>
  </fills>
  <borders count="18">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indexed="64"/>
      </bottom>
      <diagonal/>
    </border>
    <border>
      <left style="medium">
        <color rgb="FF000000"/>
      </left>
      <right style="thin">
        <color indexed="64"/>
      </right>
      <top/>
      <bottom style="medium">
        <color indexed="64"/>
      </bottom>
      <diagonal/>
    </border>
    <border>
      <left/>
      <right/>
      <top/>
      <bottom style="medium">
        <color indexed="64"/>
      </bottom>
      <diagonal/>
    </border>
    <border>
      <left style="medium">
        <color rgb="FF000000"/>
      </left>
      <right style="medium">
        <color rgb="FF000000"/>
      </right>
      <top/>
      <bottom/>
      <diagonal/>
    </border>
    <border>
      <left style="medium">
        <color rgb="FF000000"/>
      </left>
      <right style="medium">
        <color rgb="FF000000"/>
      </right>
      <top/>
      <bottom style="thin">
        <color indexed="64"/>
      </bottom>
      <diagonal/>
    </border>
    <border>
      <left style="medium">
        <color rgb="FF000000"/>
      </left>
      <right/>
      <top style="thin">
        <color indexed="64"/>
      </top>
      <bottom/>
      <diagonal/>
    </border>
    <border>
      <left style="medium">
        <color rgb="FF000000"/>
      </left>
      <right style="medium">
        <color rgb="FF000000"/>
      </right>
      <top style="thin">
        <color indexed="64"/>
      </top>
      <bottom style="medium">
        <color rgb="FF000000"/>
      </bottom>
      <diagonal/>
    </border>
    <border>
      <left/>
      <right/>
      <top style="thin">
        <color indexed="64"/>
      </top>
      <bottom style="medium">
        <color rgb="FF000000"/>
      </bottom>
      <diagonal/>
    </border>
    <border>
      <left style="medium">
        <color rgb="FF000000"/>
      </left>
      <right style="medium">
        <color rgb="FF000000"/>
      </right>
      <top/>
      <bottom style="medium">
        <color rgb="FF000000"/>
      </bottom>
      <diagonal/>
    </border>
    <border>
      <left/>
      <right/>
      <top/>
      <bottom style="medium">
        <color rgb="FF000000"/>
      </bottom>
      <diagonal/>
    </border>
    <border>
      <left style="medium">
        <color rgb="FF000000"/>
      </left>
      <right style="medium">
        <color rgb="FF000000"/>
      </right>
      <top/>
      <bottom style="medium">
        <color indexed="64"/>
      </bottom>
      <diagonal/>
    </border>
  </borders>
  <cellStyleXfs count="14">
    <xf numFmtId="0" fontId="0" fillId="0" borderId="0"/>
    <xf numFmtId="9" fontId="1" fillId="0" borderId="0" applyFont="0" applyFill="0" applyBorder="0" applyAlignment="0" applyProtection="0"/>
    <xf numFmtId="0" fontId="3" fillId="0" borderId="0"/>
    <xf numFmtId="9" fontId="4" fillId="0" borderId="0" applyFont="0" applyFill="0" applyBorder="0" applyAlignment="0" applyProtection="0"/>
    <xf numFmtId="43" fontId="4" fillId="0" borderId="0" applyFont="0" applyFill="0" applyBorder="0" applyAlignment="0" applyProtection="0"/>
    <xf numFmtId="0" fontId="1" fillId="0" borderId="0"/>
    <xf numFmtId="43" fontId="1" fillId="0" borderId="0" applyFont="0" applyFill="0" applyBorder="0" applyAlignment="0" applyProtection="0"/>
    <xf numFmtId="43" fontId="4" fillId="0" borderId="0" applyFont="0" applyFill="0" applyBorder="0" applyAlignment="0" applyProtection="0"/>
    <xf numFmtId="0" fontId="1" fillId="0" borderId="0"/>
    <xf numFmtId="0" fontId="4" fillId="0" borderId="0"/>
    <xf numFmtId="0" fontId="12" fillId="0" borderId="0"/>
    <xf numFmtId="0" fontId="1" fillId="0" borderId="0"/>
    <xf numFmtId="0" fontId="1" fillId="0" borderId="0"/>
    <xf numFmtId="0" fontId="1" fillId="0" borderId="0"/>
  </cellStyleXfs>
  <cellXfs count="121">
    <xf numFmtId="0" fontId="0" fillId="0" borderId="0" xfId="0"/>
    <xf numFmtId="0" fontId="0" fillId="3" borderId="0" xfId="0" applyFill="1"/>
    <xf numFmtId="0" fontId="1" fillId="3" borderId="0" xfId="2" applyFont="1" applyFill="1" applyBorder="1"/>
    <xf numFmtId="0" fontId="1" fillId="2" borderId="0" xfId="2" applyFont="1" applyFill="1" applyBorder="1"/>
    <xf numFmtId="3" fontId="2" fillId="2" borderId="3" xfId="2" applyNumberFormat="1" applyFont="1" applyFill="1" applyBorder="1" applyAlignment="1">
      <alignment horizontal="right" wrapText="1"/>
    </xf>
    <xf numFmtId="2" fontId="2" fillId="2" borderId="3" xfId="2" applyNumberFormat="1" applyFont="1" applyFill="1" applyBorder="1" applyAlignment="1">
      <alignment horizontal="right" wrapText="1"/>
    </xf>
    <xf numFmtId="3" fontId="1" fillId="2" borderId="0" xfId="5" applyNumberFormat="1" applyFont="1" applyFill="1" applyBorder="1"/>
    <xf numFmtId="2" fontId="1" fillId="2" borderId="0" xfId="5" applyNumberFormat="1" applyFont="1" applyFill="1" applyBorder="1"/>
    <xf numFmtId="3" fontId="1" fillId="2" borderId="3" xfId="5" applyNumberFormat="1" applyFont="1" applyFill="1" applyBorder="1"/>
    <xf numFmtId="2" fontId="1" fillId="2" borderId="3" xfId="5" applyNumberFormat="1" applyFont="1" applyFill="1" applyBorder="1"/>
    <xf numFmtId="3" fontId="1" fillId="2" borderId="0" xfId="5" applyNumberFormat="1" applyFont="1" applyFill="1" applyBorder="1" applyAlignment="1">
      <alignment horizontal="right"/>
    </xf>
    <xf numFmtId="3" fontId="1" fillId="2" borderId="3" xfId="5" applyNumberFormat="1" applyFont="1" applyFill="1" applyBorder="1" applyAlignment="1">
      <alignment horizontal="right"/>
    </xf>
    <xf numFmtId="2" fontId="1" fillId="2" borderId="0" xfId="2" applyNumberFormat="1" applyFont="1" applyFill="1" applyBorder="1"/>
    <xf numFmtId="164" fontId="1" fillId="2" borderId="3" xfId="6" applyNumberFormat="1" applyFont="1" applyFill="1" applyBorder="1"/>
    <xf numFmtId="2" fontId="1" fillId="2" borderId="3" xfId="2" applyNumberFormat="1" applyFont="1" applyFill="1" applyBorder="1"/>
    <xf numFmtId="3" fontId="1" fillId="2" borderId="0" xfId="2" applyNumberFormat="1" applyFont="1" applyFill="1" applyBorder="1" applyAlignment="1"/>
    <xf numFmtId="4" fontId="1" fillId="2" borderId="0" xfId="2" applyNumberFormat="1" applyFont="1" applyFill="1" applyBorder="1" applyAlignment="1"/>
    <xf numFmtId="3" fontId="1" fillId="2" borderId="3" xfId="2" applyNumberFormat="1" applyFont="1" applyFill="1" applyBorder="1" applyAlignment="1"/>
    <xf numFmtId="164" fontId="1" fillId="2" borderId="7" xfId="4" applyNumberFormat="1" applyFont="1" applyFill="1" applyBorder="1" applyAlignment="1">
      <alignment horizontal="center" vertical="top" wrapText="1"/>
    </xf>
    <xf numFmtId="2" fontId="4" fillId="2" borderId="7" xfId="9" applyNumberFormat="1" applyFill="1" applyBorder="1" applyAlignment="1">
      <alignment horizontal="center" vertical="top" wrapText="1"/>
    </xf>
    <xf numFmtId="0" fontId="10" fillId="3" borderId="0" xfId="0" applyFont="1" applyFill="1" applyBorder="1" applyAlignment="1">
      <alignment horizontal="right" wrapText="1"/>
    </xf>
    <xf numFmtId="0" fontId="8" fillId="3" borderId="0" xfId="0" applyFont="1" applyFill="1" applyBorder="1"/>
    <xf numFmtId="0" fontId="9" fillId="3" borderId="0" xfId="0" applyFont="1" applyFill="1" applyBorder="1"/>
    <xf numFmtId="0" fontId="11" fillId="3" borderId="0" xfId="0" applyFont="1" applyFill="1" applyBorder="1" applyAlignment="1">
      <alignment horizontal="right" vertical="top" wrapText="1"/>
    </xf>
    <xf numFmtId="10" fontId="9" fillId="3" borderId="0" xfId="0" applyNumberFormat="1" applyFont="1" applyFill="1" applyBorder="1"/>
    <xf numFmtId="164" fontId="1" fillId="2" borderId="0" xfId="4" applyNumberFormat="1" applyFont="1" applyFill="1" applyBorder="1"/>
    <xf numFmtId="0" fontId="2" fillId="4" borderId="1" xfId="2" applyFont="1" applyFill="1" applyBorder="1" applyAlignment="1">
      <alignment horizontal="center"/>
    </xf>
    <xf numFmtId="0" fontId="1" fillId="4" borderId="0" xfId="2" applyFont="1" applyFill="1" applyBorder="1"/>
    <xf numFmtId="49" fontId="1" fillId="5" borderId="0" xfId="2" applyNumberFormat="1" applyFont="1" applyFill="1" applyBorder="1" applyAlignment="1">
      <alignment horizontal="left" wrapText="1"/>
    </xf>
    <xf numFmtId="0" fontId="2" fillId="5" borderId="0" xfId="2" applyFont="1" applyFill="1" applyBorder="1" applyAlignment="1"/>
    <xf numFmtId="0" fontId="1" fillId="5" borderId="0" xfId="2" applyFont="1" applyFill="1" applyBorder="1" applyAlignment="1"/>
    <xf numFmtId="0" fontId="2" fillId="5" borderId="2" xfId="2" applyFont="1" applyFill="1" applyBorder="1" applyAlignment="1"/>
    <xf numFmtId="0" fontId="2" fillId="5" borderId="1" xfId="2" applyFont="1" applyFill="1" applyBorder="1" applyAlignment="1"/>
    <xf numFmtId="0" fontId="1" fillId="5" borderId="1" xfId="2" applyFont="1" applyFill="1" applyBorder="1" applyAlignment="1"/>
    <xf numFmtId="0" fontId="2" fillId="5" borderId="0" xfId="2" applyFont="1" applyFill="1" applyBorder="1" applyAlignment="1">
      <alignment horizontal="left" wrapText="1"/>
    </xf>
    <xf numFmtId="0" fontId="1" fillId="5" borderId="2" xfId="2" applyFont="1" applyFill="1" applyBorder="1" applyAlignment="1">
      <alignment horizontal="left"/>
    </xf>
    <xf numFmtId="0" fontId="2" fillId="5" borderId="1" xfId="2" applyFont="1" applyFill="1" applyBorder="1" applyAlignment="1">
      <alignment horizontal="left" wrapText="1"/>
    </xf>
    <xf numFmtId="0" fontId="1" fillId="5" borderId="0" xfId="2" applyFont="1" applyFill="1" applyBorder="1" applyAlignment="1">
      <alignment horizontal="left" wrapText="1"/>
    </xf>
    <xf numFmtId="0" fontId="2" fillId="5" borderId="3" xfId="2" applyFont="1" applyFill="1" applyBorder="1" applyAlignment="1">
      <alignment horizontal="left" wrapText="1"/>
    </xf>
    <xf numFmtId="0" fontId="2" fillId="5" borderId="3" xfId="2" applyFont="1" applyFill="1" applyBorder="1" applyAlignment="1">
      <alignment horizontal="left"/>
    </xf>
    <xf numFmtId="0" fontId="2" fillId="5" borderId="0" xfId="2" applyFont="1" applyFill="1" applyBorder="1" applyAlignment="1">
      <alignment horizontal="left"/>
    </xf>
    <xf numFmtId="0" fontId="1" fillId="5" borderId="0" xfId="2" applyFont="1" applyFill="1" applyBorder="1" applyAlignment="1">
      <alignment horizontal="left"/>
    </xf>
    <xf numFmtId="0" fontId="2" fillId="5" borderId="2" xfId="2" applyFont="1" applyFill="1" applyBorder="1" applyAlignment="1">
      <alignment horizontal="left" wrapText="1"/>
    </xf>
    <xf numFmtId="0" fontId="12" fillId="0" borderId="0" xfId="10"/>
    <xf numFmtId="0" fontId="2" fillId="6" borderId="1" xfId="2" applyFont="1" applyFill="1" applyBorder="1" applyAlignment="1">
      <alignment horizontal="center"/>
    </xf>
    <xf numFmtId="3" fontId="12" fillId="0" borderId="0" xfId="10" applyNumberFormat="1"/>
    <xf numFmtId="0" fontId="1" fillId="7" borderId="0" xfId="5" applyFill="1"/>
    <xf numFmtId="0" fontId="13" fillId="7" borderId="0" xfId="5" applyFont="1" applyFill="1"/>
    <xf numFmtId="0" fontId="14" fillId="7" borderId="0" xfId="5" applyFont="1" applyFill="1"/>
    <xf numFmtId="10" fontId="13" fillId="7" borderId="0" xfId="1" applyNumberFormat="1" applyFont="1" applyFill="1"/>
    <xf numFmtId="49" fontId="13" fillId="7" borderId="0" xfId="5" applyNumberFormat="1" applyFont="1" applyFill="1"/>
    <xf numFmtId="0" fontId="15" fillId="7" borderId="0" xfId="5" applyFont="1" applyFill="1"/>
    <xf numFmtId="0" fontId="1" fillId="7" borderId="0" xfId="5" applyFont="1" applyFill="1"/>
    <xf numFmtId="1" fontId="13" fillId="7" borderId="0" xfId="1" applyNumberFormat="1" applyFont="1" applyFill="1"/>
    <xf numFmtId="1" fontId="14" fillId="7" borderId="0" xfId="1" applyNumberFormat="1" applyFont="1" applyFill="1"/>
    <xf numFmtId="49" fontId="13" fillId="7" borderId="0" xfId="5" applyNumberFormat="1" applyFont="1" applyFill="1" applyAlignment="1">
      <alignment horizontal="right"/>
    </xf>
    <xf numFmtId="2" fontId="1" fillId="2" borderId="0" xfId="2" applyNumberFormat="1" applyFont="1" applyFill="1" applyBorder="1" applyAlignment="1"/>
    <xf numFmtId="3" fontId="2" fillId="2" borderId="1" xfId="2" applyNumberFormat="1" applyFont="1" applyFill="1" applyBorder="1" applyAlignment="1">
      <alignment horizontal="right" wrapText="1"/>
    </xf>
    <xf numFmtId="2" fontId="2" fillId="2" borderId="1" xfId="2" applyNumberFormat="1" applyFont="1" applyFill="1" applyBorder="1" applyAlignment="1">
      <alignment horizontal="right" wrapText="1"/>
    </xf>
    <xf numFmtId="2" fontId="1" fillId="2" borderId="3" xfId="2" applyNumberFormat="1" applyFont="1" applyFill="1" applyBorder="1" applyAlignment="1"/>
    <xf numFmtId="2" fontId="2" fillId="2" borderId="0" xfId="2" applyNumberFormat="1" applyFont="1" applyFill="1" applyBorder="1" applyAlignment="1">
      <alignment horizontal="center" wrapText="1"/>
    </xf>
    <xf numFmtId="2" fontId="1" fillId="2" borderId="0" xfId="2" applyNumberFormat="1" applyFont="1" applyFill="1" applyBorder="1" applyAlignment="1">
      <alignment horizontal="right" wrapText="1"/>
    </xf>
    <xf numFmtId="2" fontId="1" fillId="2" borderId="3" xfId="2" applyNumberFormat="1" applyFont="1" applyFill="1" applyBorder="1" applyAlignment="1">
      <alignment horizontal="right" wrapText="1"/>
    </xf>
    <xf numFmtId="3" fontId="1" fillId="2" borderId="2" xfId="2" applyNumberFormat="1" applyFont="1" applyFill="1" applyBorder="1" applyAlignment="1"/>
    <xf numFmtId="4" fontId="1" fillId="2" borderId="2" xfId="2" applyNumberFormat="1" applyFont="1" applyFill="1" applyBorder="1" applyAlignment="1"/>
    <xf numFmtId="3" fontId="1" fillId="2" borderId="1" xfId="2" applyNumberFormat="1" applyFont="1" applyFill="1" applyBorder="1" applyAlignment="1"/>
    <xf numFmtId="49" fontId="2" fillId="5" borderId="3" xfId="2" applyNumberFormat="1" applyFont="1" applyFill="1" applyBorder="1" applyAlignment="1">
      <alignment horizontal="left" wrapText="1"/>
    </xf>
    <xf numFmtId="49" fontId="2" fillId="5" borderId="0" xfId="2" applyNumberFormat="1" applyFont="1" applyFill="1" applyAlignment="1"/>
    <xf numFmtId="49" fontId="1" fillId="5" borderId="0" xfId="2" applyNumberFormat="1" applyFont="1" applyFill="1" applyAlignment="1"/>
    <xf numFmtId="0" fontId="1" fillId="5" borderId="2" xfId="2" applyFont="1" applyFill="1" applyBorder="1" applyAlignment="1">
      <alignment wrapText="1"/>
    </xf>
    <xf numFmtId="0" fontId="1" fillId="5" borderId="0" xfId="2" applyFont="1" applyFill="1" applyBorder="1"/>
    <xf numFmtId="49" fontId="2" fillId="5" borderId="3" xfId="2" applyNumberFormat="1" applyFont="1" applyFill="1" applyBorder="1" applyAlignment="1"/>
    <xf numFmtId="0" fontId="2" fillId="5" borderId="3" xfId="2" applyFont="1" applyFill="1" applyBorder="1" applyAlignment="1"/>
    <xf numFmtId="0" fontId="7" fillId="4" borderId="5" xfId="8" applyFont="1" applyFill="1" applyBorder="1" applyAlignment="1">
      <alignment horizontal="left" vertical="top" wrapText="1"/>
    </xf>
    <xf numFmtId="164" fontId="7" fillId="4" borderId="6" xfId="4" applyNumberFormat="1" applyFont="1" applyFill="1" applyBorder="1" applyAlignment="1">
      <alignment horizontal="right" vertical="top" wrapText="1"/>
    </xf>
    <xf numFmtId="164" fontId="1" fillId="2" borderId="0" xfId="4" applyNumberFormat="1" applyFont="1" applyFill="1" applyBorder="1" applyAlignment="1">
      <alignment vertical="top" wrapText="1"/>
    </xf>
    <xf numFmtId="10" fontId="7" fillId="4" borderId="6" xfId="3" applyNumberFormat="1" applyFont="1" applyFill="1" applyBorder="1" applyAlignment="1">
      <alignment horizontal="right" vertical="top" wrapText="1"/>
    </xf>
    <xf numFmtId="0" fontId="7" fillId="5" borderId="0" xfId="8" applyFont="1" applyFill="1" applyBorder="1" applyAlignment="1">
      <alignment horizontal="left" vertical="top" wrapText="1"/>
    </xf>
    <xf numFmtId="10" fontId="4" fillId="2" borderId="0" xfId="3" applyNumberFormat="1" applyFill="1" applyBorder="1" applyAlignment="1">
      <alignment vertical="top" wrapText="1"/>
    </xf>
    <xf numFmtId="3" fontId="1" fillId="2" borderId="0" xfId="2" applyNumberFormat="1" applyFont="1" applyFill="1" applyBorder="1"/>
    <xf numFmtId="164" fontId="0" fillId="3" borderId="0" xfId="0" applyNumberFormat="1" applyFill="1"/>
    <xf numFmtId="10" fontId="0" fillId="3" borderId="0" xfId="0" applyNumberFormat="1" applyFill="1"/>
    <xf numFmtId="0" fontId="17" fillId="8" borderId="0" xfId="0" applyFont="1" applyFill="1"/>
    <xf numFmtId="0" fontId="18" fillId="9" borderId="8" xfId="0" applyFont="1" applyFill="1" applyBorder="1" applyAlignment="1">
      <alignment horizontal="center" vertical="top" wrapText="1"/>
    </xf>
    <xf numFmtId="0" fontId="18" fillId="10" borderId="9" xfId="0" applyFont="1" applyFill="1" applyBorder="1" applyAlignment="1">
      <alignment horizontal="center" vertical="top" wrapText="1"/>
    </xf>
    <xf numFmtId="0" fontId="18" fillId="11" borderId="9" xfId="0" applyFont="1" applyFill="1" applyBorder="1" applyAlignment="1">
      <alignment horizontal="center" vertical="top" wrapText="1"/>
    </xf>
    <xf numFmtId="0" fontId="18" fillId="9" borderId="10" xfId="0" applyFont="1" applyFill="1" applyBorder="1" applyAlignment="1">
      <alignment vertical="top" wrapText="1"/>
    </xf>
    <xf numFmtId="0" fontId="18" fillId="10" borderId="0" xfId="0" applyFont="1" applyFill="1" applyAlignment="1">
      <alignment vertical="top" wrapText="1"/>
    </xf>
    <xf numFmtId="0" fontId="19" fillId="11" borderId="0" xfId="0" applyFont="1" applyFill="1" applyAlignment="1">
      <alignment horizontal="center" vertical="top" wrapText="1"/>
    </xf>
    <xf numFmtId="0" fontId="19" fillId="10" borderId="0" xfId="0" applyFont="1" applyFill="1" applyAlignment="1">
      <alignment vertical="top" wrapText="1"/>
    </xf>
    <xf numFmtId="3" fontId="19" fillId="11" borderId="0" xfId="0" applyNumberFormat="1" applyFont="1" applyFill="1" applyAlignment="1">
      <alignment horizontal="center" vertical="top" wrapText="1"/>
    </xf>
    <xf numFmtId="10" fontId="19" fillId="11" borderId="0" xfId="0" applyNumberFormat="1" applyFont="1" applyFill="1" applyAlignment="1">
      <alignment horizontal="center" vertical="top" wrapText="1"/>
    </xf>
    <xf numFmtId="0" fontId="18" fillId="9" borderId="11" xfId="0" applyFont="1" applyFill="1" applyBorder="1" applyAlignment="1">
      <alignment vertical="top" wrapText="1"/>
    </xf>
    <xf numFmtId="0" fontId="18" fillId="10" borderId="1" xfId="0" applyFont="1" applyFill="1" applyBorder="1" applyAlignment="1">
      <alignment vertical="top" wrapText="1"/>
    </xf>
    <xf numFmtId="6" fontId="19" fillId="11" borderId="1" xfId="0" applyNumberFormat="1" applyFont="1" applyFill="1" applyBorder="1" applyAlignment="1">
      <alignment horizontal="center" vertical="top" wrapText="1"/>
    </xf>
    <xf numFmtId="0" fontId="17" fillId="3" borderId="0" xfId="0" applyFont="1" applyFill="1"/>
    <xf numFmtId="0" fontId="19" fillId="3" borderId="0" xfId="0" applyFont="1" applyFill="1" applyBorder="1" applyAlignment="1">
      <alignment vertical="top" wrapText="1"/>
    </xf>
    <xf numFmtId="0" fontId="19" fillId="3" borderId="0" xfId="0" applyFont="1" applyFill="1" applyBorder="1" applyAlignment="1">
      <alignment horizontal="center" vertical="top" wrapText="1"/>
    </xf>
    <xf numFmtId="0" fontId="18" fillId="9" borderId="13" xfId="0" applyFont="1" applyFill="1" applyBorder="1" applyAlignment="1">
      <alignment vertical="top" wrapText="1"/>
    </xf>
    <xf numFmtId="0" fontId="18" fillId="10" borderId="14" xfId="0" applyFont="1" applyFill="1" applyBorder="1" applyAlignment="1">
      <alignment vertical="top" wrapText="1"/>
    </xf>
    <xf numFmtId="6" fontId="19" fillId="11" borderId="14" xfId="0" applyNumberFormat="1" applyFont="1" applyFill="1" applyBorder="1" applyAlignment="1">
      <alignment horizontal="center" vertical="top" wrapText="1"/>
    </xf>
    <xf numFmtId="6" fontId="19" fillId="11" borderId="0" xfId="0" applyNumberFormat="1" applyFont="1" applyFill="1" applyAlignment="1">
      <alignment horizontal="center" vertical="top" wrapText="1"/>
    </xf>
    <xf numFmtId="0" fontId="18" fillId="9" borderId="15" xfId="0" applyFont="1" applyFill="1" applyBorder="1" applyAlignment="1">
      <alignment vertical="top" wrapText="1"/>
    </xf>
    <xf numFmtId="0" fontId="18" fillId="10" borderId="16" xfId="0" applyFont="1" applyFill="1" applyBorder="1" applyAlignment="1">
      <alignment vertical="top" wrapText="1"/>
    </xf>
    <xf numFmtId="6" fontId="19" fillId="11" borderId="16" xfId="0" applyNumberFormat="1" applyFont="1" applyFill="1" applyBorder="1" applyAlignment="1">
      <alignment horizontal="center" vertical="top" wrapText="1"/>
    </xf>
    <xf numFmtId="0" fontId="18" fillId="9" borderId="17" xfId="0" applyFont="1" applyFill="1" applyBorder="1" applyAlignment="1">
      <alignment vertical="top" wrapText="1"/>
    </xf>
    <xf numFmtId="0" fontId="18" fillId="10" borderId="9" xfId="0" applyFont="1" applyFill="1" applyBorder="1" applyAlignment="1">
      <alignment vertical="top" wrapText="1"/>
    </xf>
    <xf numFmtId="6" fontId="19" fillId="11" borderId="9" xfId="0" applyNumberFormat="1" applyFont="1" applyFill="1" applyBorder="1" applyAlignment="1">
      <alignment horizontal="center" vertical="top" wrapText="1"/>
    </xf>
    <xf numFmtId="0" fontId="17" fillId="8" borderId="0" xfId="0" applyFont="1" applyFill="1" applyAlignment="1">
      <alignment horizontal="center"/>
    </xf>
    <xf numFmtId="3" fontId="2" fillId="2" borderId="3" xfId="2" applyNumberFormat="1" applyFont="1" applyFill="1" applyBorder="1" applyAlignment="1">
      <alignment horizontal="center"/>
    </xf>
    <xf numFmtId="3" fontId="2" fillId="2" borderId="3" xfId="2" applyNumberFormat="1" applyFont="1" applyFill="1" applyBorder="1" applyAlignment="1">
      <alignment horizontal="center" wrapText="1"/>
    </xf>
    <xf numFmtId="3" fontId="1" fillId="2" borderId="2" xfId="5" applyNumberFormat="1" applyFont="1" applyFill="1" applyBorder="1" applyAlignment="1">
      <alignment horizontal="center"/>
    </xf>
    <xf numFmtId="3" fontId="1" fillId="2" borderId="1" xfId="5" applyNumberFormat="1" applyFont="1" applyFill="1" applyBorder="1" applyAlignment="1">
      <alignment horizontal="center"/>
    </xf>
    <xf numFmtId="0" fontId="2" fillId="6" borderId="0" xfId="2" applyFont="1" applyFill="1" applyBorder="1" applyAlignment="1">
      <alignment horizontal="center" wrapText="1"/>
    </xf>
    <xf numFmtId="0" fontId="12" fillId="0" borderId="0" xfId="10" applyAlignment="1">
      <alignment wrapText="1"/>
    </xf>
    <xf numFmtId="0" fontId="7" fillId="4" borderId="4" xfId="8" applyFont="1" applyFill="1" applyBorder="1" applyAlignment="1">
      <alignment horizontal="center" vertical="center" wrapText="1"/>
    </xf>
    <xf numFmtId="0" fontId="7" fillId="4" borderId="0" xfId="9" applyFont="1" applyFill="1" applyBorder="1" applyAlignment="1">
      <alignment horizontal="center" vertical="top" wrapText="1"/>
    </xf>
    <xf numFmtId="0" fontId="16" fillId="4" borderId="0" xfId="13" applyFont="1" applyFill="1" applyBorder="1" applyAlignment="1">
      <alignment horizontal="center" wrapText="1"/>
    </xf>
    <xf numFmtId="0" fontId="4" fillId="4" borderId="0" xfId="0" applyFont="1" applyFill="1" applyBorder="1" applyAlignment="1">
      <alignment wrapText="1"/>
    </xf>
    <xf numFmtId="0" fontId="17" fillId="3" borderId="12" xfId="0" applyFont="1" applyFill="1" applyBorder="1" applyAlignment="1">
      <alignment horizontal="left" vertical="top" wrapText="1"/>
    </xf>
    <xf numFmtId="0" fontId="17" fillId="3" borderId="2" xfId="0" applyFont="1" applyFill="1" applyBorder="1" applyAlignment="1">
      <alignment horizontal="left" vertical="top" wrapText="1"/>
    </xf>
  </cellXfs>
  <cellStyles count="14">
    <cellStyle name="Comma" xfId="4" builtinId="3"/>
    <cellStyle name="Comma 2" xfId="6"/>
    <cellStyle name="Comma 3" xfId="7"/>
    <cellStyle name="Normal" xfId="0" builtinId="0"/>
    <cellStyle name="Normal 2" xfId="5"/>
    <cellStyle name="Normal 2 2" xfId="11"/>
    <cellStyle name="Normal 3" xfId="8"/>
    <cellStyle name="Normal 4" xfId="9"/>
    <cellStyle name="Normal 5" xfId="10"/>
    <cellStyle name="Normal 5 2" xfId="12"/>
    <cellStyle name="Normal_NEMCC_fy07report070907" xfId="2"/>
    <cellStyle name="Normal_Sheet1" xfId="13"/>
    <cellStyle name="Percent" xfId="3" builtinId="5"/>
    <cellStyle name="Percent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800" b="1" i="0" u="none" strike="noStrike" baseline="0">
                <a:solidFill>
                  <a:srgbClr val="000000"/>
                </a:solidFill>
                <a:latin typeface="Calibri"/>
                <a:ea typeface="Calibri"/>
                <a:cs typeface="Calibri"/>
              </a:defRPr>
            </a:pPr>
            <a:r>
              <a:rPr lang="en-US"/>
              <a:t>Course Size by Enrollment
July 01, 2011 - June 30, 2012
</a:t>
            </a:r>
          </a:p>
        </c:rich>
      </c:tx>
      <c:layout>
        <c:manualLayout>
          <c:xMode val="edge"/>
          <c:yMode val="edge"/>
          <c:x val="0.33962264150943527"/>
          <c:y val="1.9575856443719463E-2"/>
        </c:manualLayout>
      </c:layout>
      <c:overlay val="1"/>
    </c:title>
    <c:autoTitleDeleted val="0"/>
    <c:plotArea>
      <c:layout>
        <c:manualLayout>
          <c:layoutTarget val="inner"/>
          <c:xMode val="edge"/>
          <c:yMode val="edge"/>
          <c:x val="0.18108336901838434"/>
          <c:y val="0.15280043501903307"/>
          <c:w val="0.7972480853877727"/>
          <c:h val="0.78031538879825468"/>
        </c:manualLayout>
      </c:layout>
      <c:barChart>
        <c:barDir val="bar"/>
        <c:grouping val="clustered"/>
        <c:varyColors val="0"/>
        <c:ser>
          <c:idx val="1"/>
          <c:order val="0"/>
          <c:spPr>
            <a:solidFill>
              <a:srgbClr val="9999FF"/>
            </a:solidFill>
          </c:spPr>
          <c:invertIfNegative val="0"/>
          <c:dLbls>
            <c:numFmt formatCode="0.0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'Course Size by Enrollment'!$K$22:$K$25</c:f>
              <c:strCache>
                <c:ptCount val="4"/>
                <c:pt idx="0">
                  <c:v>1-10 </c:v>
                </c:pt>
                <c:pt idx="1">
                  <c:v>11-20 </c:v>
                </c:pt>
                <c:pt idx="2">
                  <c:v>21-50 </c:v>
                </c:pt>
                <c:pt idx="3">
                  <c:v>50-</c:v>
                </c:pt>
              </c:strCache>
            </c:strRef>
          </c:cat>
          <c:val>
            <c:numRef>
              <c:f>'Course Size by Enrollment'!$L$22:$L$25</c:f>
              <c:numCache>
                <c:formatCode>0.00%</c:formatCode>
                <c:ptCount val="4"/>
                <c:pt idx="0">
                  <c:v>0.49779458097038437</c:v>
                </c:pt>
                <c:pt idx="1">
                  <c:v>0.32277882797731566</c:v>
                </c:pt>
                <c:pt idx="2">
                  <c:v>0.14083175803402648</c:v>
                </c:pt>
                <c:pt idx="3">
                  <c:v>3.8594833018273475E-2</c:v>
                </c:pt>
              </c:numCache>
            </c:numRef>
          </c:val>
        </c:ser>
        <c:dLbls>
          <c:showLegendKey val="0"/>
          <c:showVal val="1"/>
          <c:showCatName val="0"/>
          <c:showSerName val="0"/>
          <c:showPercent val="0"/>
          <c:showBubbleSize val="0"/>
        </c:dLbls>
        <c:gapWidth val="150"/>
        <c:axId val="229619104"/>
        <c:axId val="396411248"/>
      </c:barChart>
      <c:catAx>
        <c:axId val="229619104"/>
        <c:scaling>
          <c:orientation val="maxMin"/>
        </c:scaling>
        <c:delete val="0"/>
        <c:axPos val="l"/>
        <c:title>
          <c:tx>
            <c:rich>
              <a:bodyPr/>
              <a:lstStyle/>
              <a:p>
                <a:pPr>
                  <a:defRPr/>
                </a:pPr>
                <a:r>
                  <a:rPr lang="en-US"/>
                  <a:t>NumberofTrainees per Course</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96411248"/>
        <c:crosses val="autoZero"/>
        <c:auto val="1"/>
        <c:lblAlgn val="ctr"/>
        <c:lblOffset val="200"/>
        <c:tickLblSkip val="1"/>
        <c:tickMarkSkip val="1"/>
        <c:noMultiLvlLbl val="0"/>
      </c:catAx>
      <c:valAx>
        <c:axId val="396411248"/>
        <c:scaling>
          <c:orientation val="minMax"/>
        </c:scaling>
        <c:delete val="0"/>
        <c:axPos val="b"/>
        <c:title>
          <c:tx>
            <c:rich>
              <a:bodyPr/>
              <a:lstStyle/>
              <a:p>
                <a:pPr>
                  <a:defRPr/>
                </a:pPr>
                <a:r>
                  <a:rPr lang="en-US"/>
                  <a:t>Percent of Trainees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229619104"/>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355" l="0.70000000000000062" r="0.70000000000000062" t="0.75000000000000355"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a:lstStyle/>
          <a:p>
            <a:pPr>
              <a:defRPr sz="1800" b="1" i="0" u="none" strike="noStrike" baseline="0">
                <a:solidFill>
                  <a:srgbClr val="000000"/>
                </a:solidFill>
                <a:latin typeface="Calibri"/>
                <a:ea typeface="Calibri"/>
                <a:cs typeface="Calibri"/>
              </a:defRPr>
            </a:pPr>
            <a:r>
              <a:rPr lang="en-US"/>
              <a:t>Courses Taken per Trainee
July 01, 2011 - June 30, 2012
</a:t>
            </a:r>
          </a:p>
        </c:rich>
      </c:tx>
      <c:layout>
        <c:manualLayout>
          <c:xMode val="edge"/>
          <c:yMode val="edge"/>
          <c:x val="0.33666296707362359"/>
          <c:y val="2.3926046764545947E-2"/>
        </c:manualLayout>
      </c:layout>
      <c:overlay val="1"/>
    </c:title>
    <c:autoTitleDeleted val="0"/>
    <c:plotArea>
      <c:layout>
        <c:manualLayout>
          <c:layoutTarget val="inner"/>
          <c:xMode val="edge"/>
          <c:yMode val="edge"/>
          <c:x val="0.14280429152793292"/>
          <c:y val="0.15280043501903301"/>
          <c:w val="0.8327783943766186"/>
          <c:h val="0.78031538879825513"/>
        </c:manualLayout>
      </c:layout>
      <c:barChart>
        <c:barDir val="bar"/>
        <c:grouping val="clustered"/>
        <c:varyColors val="0"/>
        <c:ser>
          <c:idx val="0"/>
          <c:order val="0"/>
          <c:spPr>
            <a:solidFill>
              <a:srgbClr val="9999FF"/>
            </a:solidFill>
          </c:spPr>
          <c:invertIfNegative val="0"/>
          <c:dLbls>
            <c:numFmt formatCode="0.00%" sourceLinked="0"/>
            <c:spPr>
              <a:noFill/>
              <a:ln>
                <a:noFill/>
              </a:ln>
              <a:effectLst/>
            </c:spPr>
            <c:txPr>
              <a:bodyPr/>
              <a:lstStyle/>
              <a:p>
                <a:pPr>
                  <a:defRPr sz="10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'Courses per Trainee'!$J$16:$J$24</c:f>
              <c:strCache>
                <c:ptCount val="9"/>
                <c:pt idx="0">
                  <c:v>1</c:v>
                </c:pt>
                <c:pt idx="1">
                  <c:v>2</c:v>
                </c:pt>
                <c:pt idx="2">
                  <c:v>3</c:v>
                </c:pt>
                <c:pt idx="3">
                  <c:v>4</c:v>
                </c:pt>
                <c:pt idx="4">
                  <c:v>5</c:v>
                </c:pt>
                <c:pt idx="5">
                  <c:v>6-7 </c:v>
                </c:pt>
                <c:pt idx="6">
                  <c:v>8-10</c:v>
                </c:pt>
                <c:pt idx="7">
                  <c:v>11-54</c:v>
                </c:pt>
                <c:pt idx="8">
                  <c:v>&gt;54</c:v>
                </c:pt>
              </c:strCache>
            </c:strRef>
          </c:cat>
          <c:val>
            <c:numRef>
              <c:f>'Courses per Trainee'!$K$16:$K$24</c:f>
              <c:numCache>
                <c:formatCode>General</c:formatCode>
                <c:ptCount val="9"/>
                <c:pt idx="0">
                  <c:v>0.54057064707893543</c:v>
                </c:pt>
                <c:pt idx="1">
                  <c:v>0.19159801034532201</c:v>
                </c:pt>
                <c:pt idx="2">
                  <c:v>8.491325590885529E-2</c:v>
                </c:pt>
                <c:pt idx="3">
                  <c:v>5.4086843353296055E-2</c:v>
                </c:pt>
                <c:pt idx="4">
                  <c:v>2.9205130750311573E-2</c:v>
                </c:pt>
                <c:pt idx="5">
                  <c:v>3.7311539776549871E-2</c:v>
                </c:pt>
                <c:pt idx="6">
                  <c:v>3.3054296396783908E-2</c:v>
                </c:pt>
                <c:pt idx="7">
                  <c:v>2.8962489935920765E-2</c:v>
                </c:pt>
                <c:pt idx="8">
                  <c:v>2.9778645402508025E-4</c:v>
                </c:pt>
              </c:numCache>
            </c:numRef>
          </c:val>
        </c:ser>
        <c:dLbls>
          <c:showLegendKey val="0"/>
          <c:showVal val="1"/>
          <c:showCatName val="0"/>
          <c:showSerName val="0"/>
          <c:showPercent val="0"/>
          <c:showBubbleSize val="0"/>
        </c:dLbls>
        <c:gapWidth val="150"/>
        <c:axId val="396410464"/>
        <c:axId val="396409680"/>
      </c:barChart>
      <c:catAx>
        <c:axId val="396410464"/>
        <c:scaling>
          <c:orientation val="maxMin"/>
        </c:scaling>
        <c:delete val="0"/>
        <c:axPos val="l"/>
        <c:title>
          <c:tx>
            <c:rich>
              <a:bodyPr/>
              <a:lstStyle/>
              <a:p>
                <a:pPr>
                  <a:defRPr/>
                </a:pPr>
                <a:r>
                  <a:rPr lang="en-US"/>
                  <a:t>Number of Courses</a:t>
                </a:r>
              </a:p>
            </c:rich>
          </c:tx>
          <c:overlay val="0"/>
        </c:title>
        <c:numFmt formatCode="General"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96409680"/>
        <c:crosses val="autoZero"/>
        <c:auto val="1"/>
        <c:lblAlgn val="ctr"/>
        <c:lblOffset val="200"/>
        <c:tickLblSkip val="1"/>
        <c:tickMarkSkip val="1"/>
        <c:noMultiLvlLbl val="0"/>
      </c:catAx>
      <c:valAx>
        <c:axId val="396409680"/>
        <c:scaling>
          <c:orientation val="minMax"/>
        </c:scaling>
        <c:delete val="0"/>
        <c:axPos val="b"/>
        <c:title>
          <c:tx>
            <c:rich>
              <a:bodyPr/>
              <a:lstStyle/>
              <a:p>
                <a:pPr>
                  <a:defRPr/>
                </a:pPr>
                <a:r>
                  <a:rPr lang="en-US"/>
                  <a:t>Percent of Trainees</a:t>
                </a:r>
              </a:p>
            </c:rich>
          </c:tx>
          <c:overlay val="0"/>
        </c:title>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en-US"/>
          </a:p>
        </c:txPr>
        <c:crossAx val="396410464"/>
        <c:crosses val="max"/>
        <c:crossBetween val="between"/>
      </c:valAx>
    </c:plotArea>
    <c:plotVisOnly val="1"/>
    <c:dispBlanksAs val="gap"/>
    <c:showDLblsOverMax val="0"/>
  </c:chart>
  <c:spPr>
    <a:ln>
      <a:noFill/>
    </a:ln>
  </c:spPr>
  <c:txPr>
    <a:bodyPr/>
    <a:lstStyle/>
    <a:p>
      <a:pPr>
        <a:defRPr sz="1000" b="0" i="0" u="none" strike="noStrike" baseline="0">
          <a:solidFill>
            <a:srgbClr val="000000"/>
          </a:solidFill>
          <a:latin typeface="Calibri"/>
          <a:ea typeface="Calibri"/>
          <a:cs typeface="Calibri"/>
        </a:defRPr>
      </a:pPr>
      <a:endParaRPr lang="en-US"/>
    </a:p>
  </c:txPr>
  <c:printSettings>
    <c:headerFooter/>
    <c:pageMargins b="0.75000000000000333" l="0.70000000000000062" r="0.70000000000000062" t="0.75000000000000333"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en-US" sz="1200" b="1" i="0" u="none" strike="noStrike" baseline="0"/>
              <a:t>Training Events Delivered Training Category</a:t>
            </a:r>
            <a:r>
              <a:rPr lang="en-US"/>
              <a:t>
July 01, 2011 - June 30, 2012</a:t>
            </a:r>
          </a:p>
        </c:rich>
      </c:tx>
      <c:layout>
        <c:manualLayout>
          <c:xMode val="edge"/>
          <c:yMode val="edge"/>
          <c:x val="0.23455419903810584"/>
          <c:y val="5.6552474170744972E-2"/>
        </c:manualLayout>
      </c:layout>
      <c:overlay val="1"/>
      <c:spPr>
        <a:noFill/>
        <a:ln w="25400">
          <a:noFill/>
        </a:ln>
      </c:spPr>
    </c:title>
    <c:autoTitleDeleted val="0"/>
    <c:plotArea>
      <c:layout>
        <c:manualLayout>
          <c:layoutTarget val="inner"/>
          <c:xMode val="edge"/>
          <c:yMode val="edge"/>
          <c:x val="0.2726045426341685"/>
          <c:y val="0.20717781402936378"/>
          <c:w val="0.69959304476507589"/>
          <c:h val="0.72593800978792256"/>
        </c:manualLayout>
      </c:layout>
      <c:barChart>
        <c:barDir val="bar"/>
        <c:grouping val="clustered"/>
        <c:varyColors val="0"/>
        <c:ser>
          <c:idx val="0"/>
          <c:order val="0"/>
          <c:spPr>
            <a:solidFill>
              <a:srgbClr val="9999FF"/>
            </a:solidFill>
            <a:ln w="3175">
              <a:solidFill>
                <a:srgbClr val="808080"/>
              </a:solidFill>
              <a:prstDash val="solid"/>
            </a:ln>
          </c:spPr>
          <c:invertIfNegative val="0"/>
          <c:dLbls>
            <c:numFmt formatCode="0.00%" sourceLinked="0"/>
            <c:spPr>
              <a:noFill/>
              <a:ln w="25400">
                <a:noFill/>
              </a:ln>
            </c:spPr>
            <c:txPr>
              <a:bodyPr/>
              <a:lstStyle/>
              <a:p>
                <a:pPr>
                  <a:defRPr sz="1000" b="0" i="0" u="none" strike="noStrike" baseline="0">
                    <a:solidFill>
                      <a:srgbClr val="000000"/>
                    </a:solidFill>
                    <a:latin typeface="Arial"/>
                    <a:ea typeface="Arial"/>
                    <a:cs typeface="Arial"/>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'Training Events by Category'!$A$4:$A$43</c:f>
              <c:strCache>
                <c:ptCount val="40"/>
                <c:pt idx="0">
                  <c:v>Safety</c:v>
                </c:pt>
                <c:pt idx="1">
                  <c:v>Medical/Healthcare</c:v>
                </c:pt>
                <c:pt idx="2">
                  <c:v>Industrial Production </c:v>
                </c:pt>
                <c:pt idx="3">
                  <c:v>Quality Control Management </c:v>
                </c:pt>
                <c:pt idx="4">
                  <c:v>Supervisory / Management </c:v>
                </c:pt>
                <c:pt idx="5">
                  <c:v>Computer Use and Applications </c:v>
                </c:pt>
                <c:pt idx="6">
                  <c:v>Customer Service</c:v>
                </c:pt>
                <c:pt idx="7">
                  <c:v>Welding / Soldering </c:v>
                </c:pt>
                <c:pt idx="8">
                  <c:v>Pre-employment Training </c:v>
                </c:pt>
                <c:pt idx="9">
                  <c:v>Personal Development Skills </c:v>
                </c:pt>
                <c:pt idx="10">
                  <c:v>Basic Skills </c:v>
                </c:pt>
                <c:pt idx="11">
                  <c:v>Food Production </c:v>
                </c:pt>
                <c:pt idx="12">
                  <c:v>Furniture Manufacturing </c:v>
                </c:pt>
                <c:pt idx="13">
                  <c:v>Employability / Remediation </c:v>
                </c:pt>
                <c:pt idx="14">
                  <c:v>Heavy Machine Operator </c:v>
                </c:pt>
                <c:pt idx="15">
                  <c:v>Banking and Finance Skills </c:v>
                </c:pt>
                <c:pt idx="16">
                  <c:v>Industrial Maintenance </c:v>
                </c:pt>
                <c:pt idx="17">
                  <c:v>Construction Trades </c:v>
                </c:pt>
                <c:pt idx="18">
                  <c:v>Team Management </c:v>
                </c:pt>
                <c:pt idx="19">
                  <c:v>Electricity </c:v>
                </c:pt>
                <c:pt idx="20">
                  <c:v>Law Enforcement </c:v>
                </c:pt>
                <c:pt idx="21">
                  <c:v>Entrepreneurial / Small Business </c:v>
                </c:pt>
                <c:pt idx="22">
                  <c:v>Fire Fighting </c:v>
                </c:pt>
                <c:pt idx="23">
                  <c:v>Childcare </c:v>
                </c:pt>
                <c:pt idx="24">
                  <c:v>A/C Heating Refrigeration </c:v>
                </c:pt>
                <c:pt idx="25">
                  <c:v>Blueprint Reading </c:v>
                </c:pt>
                <c:pt idx="26">
                  <c:v>Forestry / Lumber </c:v>
                </c:pt>
                <c:pt idx="27">
                  <c:v>Measurements / Industrial Materials </c:v>
                </c:pt>
                <c:pt idx="28">
                  <c:v>Electronics </c:v>
                </c:pt>
                <c:pt idx="29">
                  <c:v>GIS / GPS </c:v>
                </c:pt>
                <c:pt idx="30">
                  <c:v>Oral Communications </c:v>
                </c:pt>
                <c:pt idx="31">
                  <c:v>Machine Shop / CNC </c:v>
                </c:pt>
                <c:pt idx="32">
                  <c:v>Drafting </c:v>
                </c:pt>
                <c:pt idx="33">
                  <c:v>Sewing / Textiles </c:v>
                </c:pt>
                <c:pt idx="34">
                  <c:v>Train the Trainer </c:v>
                </c:pt>
                <c:pt idx="35">
                  <c:v>Hydraulics / Pneumatics </c:v>
                </c:pt>
                <c:pt idx="36">
                  <c:v>Instrumentation </c:v>
                </c:pt>
                <c:pt idx="37">
                  <c:v>Housekeeping</c:v>
                </c:pt>
                <c:pt idx="38">
                  <c:v>Aquaculture</c:v>
                </c:pt>
                <c:pt idx="39">
                  <c:v>Advanced GPS </c:v>
                </c:pt>
              </c:strCache>
            </c:strRef>
          </c:cat>
          <c:val>
            <c:numRef>
              <c:f>'Training Events by Category'!$C$4:$C$43</c:f>
              <c:numCache>
                <c:formatCode>0.00%</c:formatCode>
                <c:ptCount val="40"/>
                <c:pt idx="0">
                  <c:v>0.18269098357833854</c:v>
                </c:pt>
                <c:pt idx="1">
                  <c:v>0.17838330980824182</c:v>
                </c:pt>
                <c:pt idx="2">
                  <c:v>8.0404172547939551E-2</c:v>
                </c:pt>
                <c:pt idx="3">
                  <c:v>7.3424105759630945E-2</c:v>
                </c:pt>
                <c:pt idx="4">
                  <c:v>6.1792095569249833E-2</c:v>
                </c:pt>
                <c:pt idx="5">
                  <c:v>5.6950803869590665E-2</c:v>
                </c:pt>
                <c:pt idx="6">
                  <c:v>3.7082142734189416E-2</c:v>
                </c:pt>
                <c:pt idx="7">
                  <c:v>3.6445243915034252E-2</c:v>
                </c:pt>
                <c:pt idx="8">
                  <c:v>3.3299480152855714E-2</c:v>
                </c:pt>
                <c:pt idx="9">
                  <c:v>3.07045478018384E-2</c:v>
                </c:pt>
                <c:pt idx="10">
                  <c:v>3.0287120873067785E-2</c:v>
                </c:pt>
                <c:pt idx="11">
                  <c:v>2.9641615313113229E-2</c:v>
                </c:pt>
                <c:pt idx="12">
                  <c:v>2.8621716528385032E-2</c:v>
                </c:pt>
                <c:pt idx="13">
                  <c:v>2.6328020105346506E-2</c:v>
                </c:pt>
                <c:pt idx="14">
                  <c:v>1.6929459152408167E-2</c:v>
                </c:pt>
                <c:pt idx="15">
                  <c:v>1.676593107721968E-2</c:v>
                </c:pt>
                <c:pt idx="16">
                  <c:v>1.4949908768547526E-2</c:v>
                </c:pt>
                <c:pt idx="17">
                  <c:v>1.1804145006368989E-2</c:v>
                </c:pt>
                <c:pt idx="18">
                  <c:v>7.8407408682480122E-3</c:v>
                </c:pt>
                <c:pt idx="19">
                  <c:v>7.522291458670431E-3</c:v>
                </c:pt>
                <c:pt idx="20">
                  <c:v>5.9945949667779804E-3</c:v>
                </c:pt>
                <c:pt idx="21">
                  <c:v>4.9230557372534171E-3</c:v>
                </c:pt>
                <c:pt idx="22">
                  <c:v>2.7584604262058045E-3</c:v>
                </c:pt>
                <c:pt idx="23">
                  <c:v>2.3496402382345853E-3</c:v>
                </c:pt>
                <c:pt idx="24">
                  <c:v>2.0828312734533687E-3</c:v>
                </c:pt>
                <c:pt idx="25">
                  <c:v>1.6912245670809378E-3</c:v>
                </c:pt>
                <c:pt idx="26">
                  <c:v>1.6395841222845732E-3</c:v>
                </c:pt>
                <c:pt idx="27">
                  <c:v>1.6008537886872999E-3</c:v>
                </c:pt>
                <c:pt idx="28">
                  <c:v>1.0242021551278961E-3</c:v>
                </c:pt>
                <c:pt idx="29">
                  <c:v>8.3055048714152926E-4</c:v>
                </c:pt>
                <c:pt idx="30">
                  <c:v>8.2194374634213512E-4</c:v>
                </c:pt>
                <c:pt idx="31">
                  <c:v>8.0042689434364994E-4</c:v>
                </c:pt>
                <c:pt idx="32">
                  <c:v>7.8751678314455879E-4</c:v>
                </c:pt>
                <c:pt idx="33">
                  <c:v>6.4980893035425347E-4</c:v>
                </c:pt>
                <c:pt idx="34">
                  <c:v>3.8299996557303681E-4</c:v>
                </c:pt>
                <c:pt idx="35">
                  <c:v>2.9693255757909593E-4</c:v>
                </c:pt>
                <c:pt idx="36">
                  <c:v>2.1516851998485214E-4</c:v>
                </c:pt>
                <c:pt idx="37">
                  <c:v>1.2479774159121425E-4</c:v>
                </c:pt>
                <c:pt idx="38">
                  <c:v>1.2479774159121425E-4</c:v>
                </c:pt>
                <c:pt idx="39">
                  <c:v>3.8730333597273385E-5</c:v>
                </c:pt>
              </c:numCache>
            </c:numRef>
          </c:val>
        </c:ser>
        <c:dLbls>
          <c:showLegendKey val="0"/>
          <c:showVal val="1"/>
          <c:showCatName val="0"/>
          <c:showSerName val="0"/>
          <c:showPercent val="0"/>
          <c:showBubbleSize val="0"/>
        </c:dLbls>
        <c:gapWidth val="150"/>
        <c:axId val="225195424"/>
        <c:axId val="225195816"/>
      </c:barChart>
      <c:catAx>
        <c:axId val="225195424"/>
        <c:scaling>
          <c:orientation val="maxMin"/>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5195816"/>
        <c:crosses val="autoZero"/>
        <c:auto val="1"/>
        <c:lblAlgn val="ctr"/>
        <c:lblOffset val="100"/>
        <c:tickLblSkip val="1"/>
        <c:tickMarkSkip val="1"/>
        <c:noMultiLvlLbl val="0"/>
      </c:catAx>
      <c:valAx>
        <c:axId val="225195816"/>
        <c:scaling>
          <c:orientation val="minMax"/>
        </c:scaling>
        <c:delete val="0"/>
        <c:axPos val="b"/>
        <c:numFmt formatCode="0%"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Arial"/>
                <a:ea typeface="Arial"/>
                <a:cs typeface="Arial"/>
              </a:defRPr>
            </a:pPr>
            <a:endParaRPr lang="en-US"/>
          </a:p>
        </c:txPr>
        <c:crossAx val="225195424"/>
        <c:crosses val="max"/>
        <c:crossBetween val="between"/>
      </c:valAx>
      <c:spPr>
        <a:noFill/>
        <a:ln w="25400">
          <a:noFill/>
        </a:ln>
      </c:spPr>
    </c:plotArea>
    <c:plotVisOnly val="1"/>
    <c:dispBlanksAs val="gap"/>
    <c:showDLblsOverMax val="0"/>
  </c:chart>
  <c:spPr>
    <a:solidFill>
      <a:srgbClr val="4F81BD">
        <a:lumMod val="20000"/>
        <a:lumOff val="80000"/>
      </a:srgbClr>
    </a:solidFill>
    <a:ln>
      <a:noFill/>
    </a:ln>
  </c:spPr>
  <c:txPr>
    <a:bodyPr/>
    <a:lstStyle/>
    <a:p>
      <a:pPr>
        <a:defRPr sz="1000" b="0" i="0" u="none" strike="noStrike" baseline="0">
          <a:solidFill>
            <a:srgbClr val="000000"/>
          </a:solidFill>
          <a:latin typeface="Arial"/>
          <a:ea typeface="Arial"/>
          <a:cs typeface="Arial"/>
        </a:defRPr>
      </a:pPr>
      <a:endParaRPr lang="en-US"/>
    </a:p>
  </c:txPr>
  <c:printSettings>
    <c:headerFooter/>
    <c:pageMargins b="0.75000000000000944" l="0.70000000000000062" r="0.70000000000000062" t="0.75000000000000944"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editAs="absolute">
    <xdr:from>
      <xdr:col>8</xdr:col>
      <xdr:colOff>123825</xdr:colOff>
      <xdr:row>8</xdr:row>
      <xdr:rowOff>76200</xdr:rowOff>
    </xdr:from>
    <xdr:to>
      <xdr:col>22</xdr:col>
      <xdr:colOff>171450</xdr:colOff>
      <xdr:row>44</xdr:row>
      <xdr:rowOff>85725</xdr:rowOff>
    </xdr:to>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absolute">
    <xdr:from>
      <xdr:col>7</xdr:col>
      <xdr:colOff>314325</xdr:colOff>
      <xdr:row>4</xdr:row>
      <xdr:rowOff>133350</xdr:rowOff>
    </xdr:from>
    <xdr:to>
      <xdr:col>21</xdr:col>
      <xdr:colOff>361950</xdr:colOff>
      <xdr:row>38</xdr:row>
      <xdr:rowOff>66675</xdr:rowOff>
    </xdr:to>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absolute">
    <xdr:from>
      <xdr:col>3</xdr:col>
      <xdr:colOff>609599</xdr:colOff>
      <xdr:row>1</xdr:row>
      <xdr:rowOff>0</xdr:rowOff>
    </xdr:from>
    <xdr:to>
      <xdr:col>18</xdr:col>
      <xdr:colOff>561974</xdr:colOff>
      <xdr:row>55</xdr:row>
      <xdr:rowOff>38100</xdr:rowOff>
    </xdr:to>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56"/>
  <sheetViews>
    <sheetView tabSelected="1" workbookViewId="0">
      <pane xSplit="1" ySplit="1" topLeftCell="B2" activePane="bottomRight" state="frozen"/>
      <selection pane="topRight" activeCell="B1" sqref="B1"/>
      <selection pane="bottomLeft" activeCell="A2" sqref="A2"/>
      <selection pane="bottomRight" activeCell="H16" sqref="H16"/>
    </sheetView>
  </sheetViews>
  <sheetFormatPr defaultRowHeight="15" x14ac:dyDescent="0.25"/>
  <cols>
    <col min="1" max="1" width="47.28515625" style="1" customWidth="1"/>
    <col min="2" max="3" width="16.140625" style="1" customWidth="1"/>
    <col min="4" max="248" width="9.140625" style="2"/>
    <col min="249" max="249" width="66.42578125" style="2" customWidth="1"/>
    <col min="250" max="257" width="19.140625" style="2" customWidth="1"/>
    <col min="258" max="258" width="19.5703125" style="2" customWidth="1"/>
    <col min="259" max="259" width="17.7109375" style="2" customWidth="1"/>
    <col min="260" max="504" width="9.140625" style="2"/>
    <col min="505" max="505" width="66.42578125" style="2" customWidth="1"/>
    <col min="506" max="513" width="19.140625" style="2" customWidth="1"/>
    <col min="514" max="514" width="19.5703125" style="2" customWidth="1"/>
    <col min="515" max="515" width="17.7109375" style="2" customWidth="1"/>
    <col min="516" max="760" width="9.140625" style="2"/>
    <col min="761" max="761" width="66.42578125" style="2" customWidth="1"/>
    <col min="762" max="769" width="19.140625" style="2" customWidth="1"/>
    <col min="770" max="770" width="19.5703125" style="2" customWidth="1"/>
    <col min="771" max="771" width="17.7109375" style="2" customWidth="1"/>
    <col min="772" max="1016" width="9.140625" style="2"/>
    <col min="1017" max="1017" width="66.42578125" style="2" customWidth="1"/>
    <col min="1018" max="1025" width="19.140625" style="2" customWidth="1"/>
    <col min="1026" max="1026" width="19.5703125" style="2" customWidth="1"/>
    <col min="1027" max="1027" width="17.7109375" style="2" customWidth="1"/>
    <col min="1028" max="1272" width="9.140625" style="2"/>
    <col min="1273" max="1273" width="66.42578125" style="2" customWidth="1"/>
    <col min="1274" max="1281" width="19.140625" style="2" customWidth="1"/>
    <col min="1282" max="1282" width="19.5703125" style="2" customWidth="1"/>
    <col min="1283" max="1283" width="17.7109375" style="2" customWidth="1"/>
    <col min="1284" max="1528" width="9.140625" style="2"/>
    <col min="1529" max="1529" width="66.42578125" style="2" customWidth="1"/>
    <col min="1530" max="1537" width="19.140625" style="2" customWidth="1"/>
    <col min="1538" max="1538" width="19.5703125" style="2" customWidth="1"/>
    <col min="1539" max="1539" width="17.7109375" style="2" customWidth="1"/>
    <col min="1540" max="1784" width="9.140625" style="2"/>
    <col min="1785" max="1785" width="66.42578125" style="2" customWidth="1"/>
    <col min="1786" max="1793" width="19.140625" style="2" customWidth="1"/>
    <col min="1794" max="1794" width="19.5703125" style="2" customWidth="1"/>
    <col min="1795" max="1795" width="17.7109375" style="2" customWidth="1"/>
    <col min="1796" max="2040" width="9.140625" style="2"/>
    <col min="2041" max="2041" width="66.42578125" style="2" customWidth="1"/>
    <col min="2042" max="2049" width="19.140625" style="2" customWidth="1"/>
    <col min="2050" max="2050" width="19.5703125" style="2" customWidth="1"/>
    <col min="2051" max="2051" width="17.7109375" style="2" customWidth="1"/>
    <col min="2052" max="2296" width="9.140625" style="2"/>
    <col min="2297" max="2297" width="66.42578125" style="2" customWidth="1"/>
    <col min="2298" max="2305" width="19.140625" style="2" customWidth="1"/>
    <col min="2306" max="2306" width="19.5703125" style="2" customWidth="1"/>
    <col min="2307" max="2307" width="17.7109375" style="2" customWidth="1"/>
    <col min="2308" max="2552" width="9.140625" style="2"/>
    <col min="2553" max="2553" width="66.42578125" style="2" customWidth="1"/>
    <col min="2554" max="2561" width="19.140625" style="2" customWidth="1"/>
    <col min="2562" max="2562" width="19.5703125" style="2" customWidth="1"/>
    <col min="2563" max="2563" width="17.7109375" style="2" customWidth="1"/>
    <col min="2564" max="2808" width="9.140625" style="2"/>
    <col min="2809" max="2809" width="66.42578125" style="2" customWidth="1"/>
    <col min="2810" max="2817" width="19.140625" style="2" customWidth="1"/>
    <col min="2818" max="2818" width="19.5703125" style="2" customWidth="1"/>
    <col min="2819" max="2819" width="17.7109375" style="2" customWidth="1"/>
    <col min="2820" max="3064" width="9.140625" style="2"/>
    <col min="3065" max="3065" width="66.42578125" style="2" customWidth="1"/>
    <col min="3066" max="3073" width="19.140625" style="2" customWidth="1"/>
    <col min="3074" max="3074" width="19.5703125" style="2" customWidth="1"/>
    <col min="3075" max="3075" width="17.7109375" style="2" customWidth="1"/>
    <col min="3076" max="3320" width="9.140625" style="2"/>
    <col min="3321" max="3321" width="66.42578125" style="2" customWidth="1"/>
    <col min="3322" max="3329" width="19.140625" style="2" customWidth="1"/>
    <col min="3330" max="3330" width="19.5703125" style="2" customWidth="1"/>
    <col min="3331" max="3331" width="17.7109375" style="2" customWidth="1"/>
    <col min="3332" max="3576" width="9.140625" style="2"/>
    <col min="3577" max="3577" width="66.42578125" style="2" customWidth="1"/>
    <col min="3578" max="3585" width="19.140625" style="2" customWidth="1"/>
    <col min="3586" max="3586" width="19.5703125" style="2" customWidth="1"/>
    <col min="3587" max="3587" width="17.7109375" style="2" customWidth="1"/>
    <col min="3588" max="3832" width="9.140625" style="2"/>
    <col min="3833" max="3833" width="66.42578125" style="2" customWidth="1"/>
    <col min="3834" max="3841" width="19.140625" style="2" customWidth="1"/>
    <col min="3842" max="3842" width="19.5703125" style="2" customWidth="1"/>
    <col min="3843" max="3843" width="17.7109375" style="2" customWidth="1"/>
    <col min="3844" max="4088" width="9.140625" style="2"/>
    <col min="4089" max="4089" width="66.42578125" style="2" customWidth="1"/>
    <col min="4090" max="4097" width="19.140625" style="2" customWidth="1"/>
    <col min="4098" max="4098" width="19.5703125" style="2" customWidth="1"/>
    <col min="4099" max="4099" width="17.7109375" style="2" customWidth="1"/>
    <col min="4100" max="4344" width="9.140625" style="2"/>
    <col min="4345" max="4345" width="66.42578125" style="2" customWidth="1"/>
    <col min="4346" max="4353" width="19.140625" style="2" customWidth="1"/>
    <col min="4354" max="4354" width="19.5703125" style="2" customWidth="1"/>
    <col min="4355" max="4355" width="17.7109375" style="2" customWidth="1"/>
    <col min="4356" max="4600" width="9.140625" style="2"/>
    <col min="4601" max="4601" width="66.42578125" style="2" customWidth="1"/>
    <col min="4602" max="4609" width="19.140625" style="2" customWidth="1"/>
    <col min="4610" max="4610" width="19.5703125" style="2" customWidth="1"/>
    <col min="4611" max="4611" width="17.7109375" style="2" customWidth="1"/>
    <col min="4612" max="4856" width="9.140625" style="2"/>
    <col min="4857" max="4857" width="66.42578125" style="2" customWidth="1"/>
    <col min="4858" max="4865" width="19.140625" style="2" customWidth="1"/>
    <col min="4866" max="4866" width="19.5703125" style="2" customWidth="1"/>
    <col min="4867" max="4867" width="17.7109375" style="2" customWidth="1"/>
    <col min="4868" max="5112" width="9.140625" style="2"/>
    <col min="5113" max="5113" width="66.42578125" style="2" customWidth="1"/>
    <col min="5114" max="5121" width="19.140625" style="2" customWidth="1"/>
    <col min="5122" max="5122" width="19.5703125" style="2" customWidth="1"/>
    <col min="5123" max="5123" width="17.7109375" style="2" customWidth="1"/>
    <col min="5124" max="5368" width="9.140625" style="2"/>
    <col min="5369" max="5369" width="66.42578125" style="2" customWidth="1"/>
    <col min="5370" max="5377" width="19.140625" style="2" customWidth="1"/>
    <col min="5378" max="5378" width="19.5703125" style="2" customWidth="1"/>
    <col min="5379" max="5379" width="17.7109375" style="2" customWidth="1"/>
    <col min="5380" max="5624" width="9.140625" style="2"/>
    <col min="5625" max="5625" width="66.42578125" style="2" customWidth="1"/>
    <col min="5626" max="5633" width="19.140625" style="2" customWidth="1"/>
    <col min="5634" max="5634" width="19.5703125" style="2" customWidth="1"/>
    <col min="5635" max="5635" width="17.7109375" style="2" customWidth="1"/>
    <col min="5636" max="5880" width="9.140625" style="2"/>
    <col min="5881" max="5881" width="66.42578125" style="2" customWidth="1"/>
    <col min="5882" max="5889" width="19.140625" style="2" customWidth="1"/>
    <col min="5890" max="5890" width="19.5703125" style="2" customWidth="1"/>
    <col min="5891" max="5891" width="17.7109375" style="2" customWidth="1"/>
    <col min="5892" max="6136" width="9.140625" style="2"/>
    <col min="6137" max="6137" width="66.42578125" style="2" customWidth="1"/>
    <col min="6138" max="6145" width="19.140625" style="2" customWidth="1"/>
    <col min="6146" max="6146" width="19.5703125" style="2" customWidth="1"/>
    <col min="6147" max="6147" width="17.7109375" style="2" customWidth="1"/>
    <col min="6148" max="6392" width="9.140625" style="2"/>
    <col min="6393" max="6393" width="66.42578125" style="2" customWidth="1"/>
    <col min="6394" max="6401" width="19.140625" style="2" customWidth="1"/>
    <col min="6402" max="6402" width="19.5703125" style="2" customWidth="1"/>
    <col min="6403" max="6403" width="17.7109375" style="2" customWidth="1"/>
    <col min="6404" max="6648" width="9.140625" style="2"/>
    <col min="6649" max="6649" width="66.42578125" style="2" customWidth="1"/>
    <col min="6650" max="6657" width="19.140625" style="2" customWidth="1"/>
    <col min="6658" max="6658" width="19.5703125" style="2" customWidth="1"/>
    <col min="6659" max="6659" width="17.7109375" style="2" customWidth="1"/>
    <col min="6660" max="6904" width="9.140625" style="2"/>
    <col min="6905" max="6905" width="66.42578125" style="2" customWidth="1"/>
    <col min="6906" max="6913" width="19.140625" style="2" customWidth="1"/>
    <col min="6914" max="6914" width="19.5703125" style="2" customWidth="1"/>
    <col min="6915" max="6915" width="17.7109375" style="2" customWidth="1"/>
    <col min="6916" max="7160" width="9.140625" style="2"/>
    <col min="7161" max="7161" width="66.42578125" style="2" customWidth="1"/>
    <col min="7162" max="7169" width="19.140625" style="2" customWidth="1"/>
    <col min="7170" max="7170" width="19.5703125" style="2" customWidth="1"/>
    <col min="7171" max="7171" width="17.7109375" style="2" customWidth="1"/>
    <col min="7172" max="7416" width="9.140625" style="2"/>
    <col min="7417" max="7417" width="66.42578125" style="2" customWidth="1"/>
    <col min="7418" max="7425" width="19.140625" style="2" customWidth="1"/>
    <col min="7426" max="7426" width="19.5703125" style="2" customWidth="1"/>
    <col min="7427" max="7427" width="17.7109375" style="2" customWidth="1"/>
    <col min="7428" max="7672" width="9.140625" style="2"/>
    <col min="7673" max="7673" width="66.42578125" style="2" customWidth="1"/>
    <col min="7674" max="7681" width="19.140625" style="2" customWidth="1"/>
    <col min="7682" max="7682" width="19.5703125" style="2" customWidth="1"/>
    <col min="7683" max="7683" width="17.7109375" style="2" customWidth="1"/>
    <col min="7684" max="7928" width="9.140625" style="2"/>
    <col min="7929" max="7929" width="66.42578125" style="2" customWidth="1"/>
    <col min="7930" max="7937" width="19.140625" style="2" customWidth="1"/>
    <col min="7938" max="7938" width="19.5703125" style="2" customWidth="1"/>
    <col min="7939" max="7939" width="17.7109375" style="2" customWidth="1"/>
    <col min="7940" max="8184" width="9.140625" style="2"/>
    <col min="8185" max="8185" width="66.42578125" style="2" customWidth="1"/>
    <col min="8186" max="8193" width="19.140625" style="2" customWidth="1"/>
    <col min="8194" max="8194" width="19.5703125" style="2" customWidth="1"/>
    <col min="8195" max="8195" width="17.7109375" style="2" customWidth="1"/>
    <col min="8196" max="8440" width="9.140625" style="2"/>
    <col min="8441" max="8441" width="66.42578125" style="2" customWidth="1"/>
    <col min="8442" max="8449" width="19.140625" style="2" customWidth="1"/>
    <col min="8450" max="8450" width="19.5703125" style="2" customWidth="1"/>
    <col min="8451" max="8451" width="17.7109375" style="2" customWidth="1"/>
    <col min="8452" max="8696" width="9.140625" style="2"/>
    <col min="8697" max="8697" width="66.42578125" style="2" customWidth="1"/>
    <col min="8698" max="8705" width="19.140625" style="2" customWidth="1"/>
    <col min="8706" max="8706" width="19.5703125" style="2" customWidth="1"/>
    <col min="8707" max="8707" width="17.7109375" style="2" customWidth="1"/>
    <col min="8708" max="8952" width="9.140625" style="2"/>
    <col min="8953" max="8953" width="66.42578125" style="2" customWidth="1"/>
    <col min="8954" max="8961" width="19.140625" style="2" customWidth="1"/>
    <col min="8962" max="8962" width="19.5703125" style="2" customWidth="1"/>
    <col min="8963" max="8963" width="17.7109375" style="2" customWidth="1"/>
    <col min="8964" max="9208" width="9.140625" style="2"/>
    <col min="9209" max="9209" width="66.42578125" style="2" customWidth="1"/>
    <col min="9210" max="9217" width="19.140625" style="2" customWidth="1"/>
    <col min="9218" max="9218" width="19.5703125" style="2" customWidth="1"/>
    <col min="9219" max="9219" width="17.7109375" style="2" customWidth="1"/>
    <col min="9220" max="9464" width="9.140625" style="2"/>
    <col min="9465" max="9465" width="66.42578125" style="2" customWidth="1"/>
    <col min="9466" max="9473" width="19.140625" style="2" customWidth="1"/>
    <col min="9474" max="9474" width="19.5703125" style="2" customWidth="1"/>
    <col min="9475" max="9475" width="17.7109375" style="2" customWidth="1"/>
    <col min="9476" max="9720" width="9.140625" style="2"/>
    <col min="9721" max="9721" width="66.42578125" style="2" customWidth="1"/>
    <col min="9722" max="9729" width="19.140625" style="2" customWidth="1"/>
    <col min="9730" max="9730" width="19.5703125" style="2" customWidth="1"/>
    <col min="9731" max="9731" width="17.7109375" style="2" customWidth="1"/>
    <col min="9732" max="9976" width="9.140625" style="2"/>
    <col min="9977" max="9977" width="66.42578125" style="2" customWidth="1"/>
    <col min="9978" max="9985" width="19.140625" style="2" customWidth="1"/>
    <col min="9986" max="9986" width="19.5703125" style="2" customWidth="1"/>
    <col min="9987" max="9987" width="17.7109375" style="2" customWidth="1"/>
    <col min="9988" max="10232" width="9.140625" style="2"/>
    <col min="10233" max="10233" width="66.42578125" style="2" customWidth="1"/>
    <col min="10234" max="10241" width="19.140625" style="2" customWidth="1"/>
    <col min="10242" max="10242" width="19.5703125" style="2" customWidth="1"/>
    <col min="10243" max="10243" width="17.7109375" style="2" customWidth="1"/>
    <col min="10244" max="10488" width="9.140625" style="2"/>
    <col min="10489" max="10489" width="66.42578125" style="2" customWidth="1"/>
    <col min="10490" max="10497" width="19.140625" style="2" customWidth="1"/>
    <col min="10498" max="10498" width="19.5703125" style="2" customWidth="1"/>
    <col min="10499" max="10499" width="17.7109375" style="2" customWidth="1"/>
    <col min="10500" max="10744" width="9.140625" style="2"/>
    <col min="10745" max="10745" width="66.42578125" style="2" customWidth="1"/>
    <col min="10746" max="10753" width="19.140625" style="2" customWidth="1"/>
    <col min="10754" max="10754" width="19.5703125" style="2" customWidth="1"/>
    <col min="10755" max="10755" width="17.7109375" style="2" customWidth="1"/>
    <col min="10756" max="11000" width="9.140625" style="2"/>
    <col min="11001" max="11001" width="66.42578125" style="2" customWidth="1"/>
    <col min="11002" max="11009" width="19.140625" style="2" customWidth="1"/>
    <col min="11010" max="11010" width="19.5703125" style="2" customWidth="1"/>
    <col min="11011" max="11011" width="17.7109375" style="2" customWidth="1"/>
    <col min="11012" max="11256" width="9.140625" style="2"/>
    <col min="11257" max="11257" width="66.42578125" style="2" customWidth="1"/>
    <col min="11258" max="11265" width="19.140625" style="2" customWidth="1"/>
    <col min="11266" max="11266" width="19.5703125" style="2" customWidth="1"/>
    <col min="11267" max="11267" width="17.7109375" style="2" customWidth="1"/>
    <col min="11268" max="11512" width="9.140625" style="2"/>
    <col min="11513" max="11513" width="66.42578125" style="2" customWidth="1"/>
    <col min="11514" max="11521" width="19.140625" style="2" customWidth="1"/>
    <col min="11522" max="11522" width="19.5703125" style="2" customWidth="1"/>
    <col min="11523" max="11523" width="17.7109375" style="2" customWidth="1"/>
    <col min="11524" max="11768" width="9.140625" style="2"/>
    <col min="11769" max="11769" width="66.42578125" style="2" customWidth="1"/>
    <col min="11770" max="11777" width="19.140625" style="2" customWidth="1"/>
    <col min="11778" max="11778" width="19.5703125" style="2" customWidth="1"/>
    <col min="11779" max="11779" width="17.7109375" style="2" customWidth="1"/>
    <col min="11780" max="12024" width="9.140625" style="2"/>
    <col min="12025" max="12025" width="66.42578125" style="2" customWidth="1"/>
    <col min="12026" max="12033" width="19.140625" style="2" customWidth="1"/>
    <col min="12034" max="12034" width="19.5703125" style="2" customWidth="1"/>
    <col min="12035" max="12035" width="17.7109375" style="2" customWidth="1"/>
    <col min="12036" max="12280" width="9.140625" style="2"/>
    <col min="12281" max="12281" width="66.42578125" style="2" customWidth="1"/>
    <col min="12282" max="12289" width="19.140625" style="2" customWidth="1"/>
    <col min="12290" max="12290" width="19.5703125" style="2" customWidth="1"/>
    <col min="12291" max="12291" width="17.7109375" style="2" customWidth="1"/>
    <col min="12292" max="12536" width="9.140625" style="2"/>
    <col min="12537" max="12537" width="66.42578125" style="2" customWidth="1"/>
    <col min="12538" max="12545" width="19.140625" style="2" customWidth="1"/>
    <col min="12546" max="12546" width="19.5703125" style="2" customWidth="1"/>
    <col min="12547" max="12547" width="17.7109375" style="2" customWidth="1"/>
    <col min="12548" max="12792" width="9.140625" style="2"/>
    <col min="12793" max="12793" width="66.42578125" style="2" customWidth="1"/>
    <col min="12794" max="12801" width="19.140625" style="2" customWidth="1"/>
    <col min="12802" max="12802" width="19.5703125" style="2" customWidth="1"/>
    <col min="12803" max="12803" width="17.7109375" style="2" customWidth="1"/>
    <col min="12804" max="13048" width="9.140625" style="2"/>
    <col min="13049" max="13049" width="66.42578125" style="2" customWidth="1"/>
    <col min="13050" max="13057" width="19.140625" style="2" customWidth="1"/>
    <col min="13058" max="13058" width="19.5703125" style="2" customWidth="1"/>
    <col min="13059" max="13059" width="17.7109375" style="2" customWidth="1"/>
    <col min="13060" max="13304" width="9.140625" style="2"/>
    <col min="13305" max="13305" width="66.42578125" style="2" customWidth="1"/>
    <col min="13306" max="13313" width="19.140625" style="2" customWidth="1"/>
    <col min="13314" max="13314" width="19.5703125" style="2" customWidth="1"/>
    <col min="13315" max="13315" width="17.7109375" style="2" customWidth="1"/>
    <col min="13316" max="13560" width="9.140625" style="2"/>
    <col min="13561" max="13561" width="66.42578125" style="2" customWidth="1"/>
    <col min="13562" max="13569" width="19.140625" style="2" customWidth="1"/>
    <col min="13570" max="13570" width="19.5703125" style="2" customWidth="1"/>
    <col min="13571" max="13571" width="17.7109375" style="2" customWidth="1"/>
    <col min="13572" max="13816" width="9.140625" style="2"/>
    <col min="13817" max="13817" width="66.42578125" style="2" customWidth="1"/>
    <col min="13818" max="13825" width="19.140625" style="2" customWidth="1"/>
    <col min="13826" max="13826" width="19.5703125" style="2" customWidth="1"/>
    <col min="13827" max="13827" width="17.7109375" style="2" customWidth="1"/>
    <col min="13828" max="14072" width="9.140625" style="2"/>
    <col min="14073" max="14073" width="66.42578125" style="2" customWidth="1"/>
    <col min="14074" max="14081" width="19.140625" style="2" customWidth="1"/>
    <col min="14082" max="14082" width="19.5703125" style="2" customWidth="1"/>
    <col min="14083" max="14083" width="17.7109375" style="2" customWidth="1"/>
    <col min="14084" max="14328" width="9.140625" style="2"/>
    <col min="14329" max="14329" width="66.42578125" style="2" customWidth="1"/>
    <col min="14330" max="14337" width="19.140625" style="2" customWidth="1"/>
    <col min="14338" max="14338" width="19.5703125" style="2" customWidth="1"/>
    <col min="14339" max="14339" width="17.7109375" style="2" customWidth="1"/>
    <col min="14340" max="14584" width="9.140625" style="2"/>
    <col min="14585" max="14585" width="66.42578125" style="2" customWidth="1"/>
    <col min="14586" max="14593" width="19.140625" style="2" customWidth="1"/>
    <col min="14594" max="14594" width="19.5703125" style="2" customWidth="1"/>
    <col min="14595" max="14595" width="17.7109375" style="2" customWidth="1"/>
    <col min="14596" max="14840" width="9.140625" style="2"/>
    <col min="14841" max="14841" width="66.42578125" style="2" customWidth="1"/>
    <col min="14842" max="14849" width="19.140625" style="2" customWidth="1"/>
    <col min="14850" max="14850" width="19.5703125" style="2" customWidth="1"/>
    <col min="14851" max="14851" width="17.7109375" style="2" customWidth="1"/>
    <col min="14852" max="15096" width="9.140625" style="2"/>
    <col min="15097" max="15097" width="66.42578125" style="2" customWidth="1"/>
    <col min="15098" max="15105" width="19.140625" style="2" customWidth="1"/>
    <col min="15106" max="15106" width="19.5703125" style="2" customWidth="1"/>
    <col min="15107" max="15107" width="17.7109375" style="2" customWidth="1"/>
    <col min="15108" max="15352" width="9.140625" style="2"/>
    <col min="15353" max="15353" width="66.42578125" style="2" customWidth="1"/>
    <col min="15354" max="15361" width="19.140625" style="2" customWidth="1"/>
    <col min="15362" max="15362" width="19.5703125" style="2" customWidth="1"/>
    <col min="15363" max="15363" width="17.7109375" style="2" customWidth="1"/>
    <col min="15364" max="15608" width="9.140625" style="2"/>
    <col min="15609" max="15609" width="66.42578125" style="2" customWidth="1"/>
    <col min="15610" max="15617" width="19.140625" style="2" customWidth="1"/>
    <col min="15618" max="15618" width="19.5703125" style="2" customWidth="1"/>
    <col min="15619" max="15619" width="17.7109375" style="2" customWidth="1"/>
    <col min="15620" max="15864" width="9.140625" style="2"/>
    <col min="15865" max="15865" width="66.42578125" style="2" customWidth="1"/>
    <col min="15866" max="15873" width="19.140625" style="2" customWidth="1"/>
    <col min="15874" max="15874" width="19.5703125" style="2" customWidth="1"/>
    <col min="15875" max="15875" width="17.7109375" style="2" customWidth="1"/>
    <col min="15876" max="16120" width="9.140625" style="2"/>
    <col min="16121" max="16121" width="66.42578125" style="2" customWidth="1"/>
    <col min="16122" max="16129" width="19.140625" style="2" customWidth="1"/>
    <col min="16130" max="16130" width="19.5703125" style="2" customWidth="1"/>
    <col min="16131" max="16131" width="17.7109375" style="2" customWidth="1"/>
    <col min="16132" max="16384" width="9.140625" style="2"/>
  </cols>
  <sheetData>
    <row r="1" spans="1:3" ht="12.75" x14ac:dyDescent="0.2">
      <c r="A1" s="26" t="s">
        <v>45</v>
      </c>
      <c r="B1" s="27"/>
      <c r="C1" s="27"/>
    </row>
    <row r="2" spans="1:3" ht="12.75" x14ac:dyDescent="0.2">
      <c r="A2" s="29"/>
      <c r="B2" s="3"/>
      <c r="C2" s="3"/>
    </row>
    <row r="3" spans="1:3" ht="12.75" x14ac:dyDescent="0.2">
      <c r="A3" s="29" t="s">
        <v>46</v>
      </c>
      <c r="B3" s="3"/>
      <c r="C3" s="3"/>
    </row>
    <row r="4" spans="1:3" ht="0.75" customHeight="1" x14ac:dyDescent="0.2">
      <c r="A4" s="30"/>
      <c r="B4" s="3"/>
      <c r="C4" s="3"/>
    </row>
    <row r="5" spans="1:3" ht="12.75" x14ac:dyDescent="0.2">
      <c r="A5" s="31"/>
      <c r="B5" s="109" t="s">
        <v>154</v>
      </c>
      <c r="C5" s="109"/>
    </row>
    <row r="6" spans="1:3" ht="12.75" x14ac:dyDescent="0.2">
      <c r="A6" s="32"/>
      <c r="B6" s="110" t="s">
        <v>11</v>
      </c>
      <c r="C6" s="110"/>
    </row>
    <row r="7" spans="1:3" ht="12.75" x14ac:dyDescent="0.2">
      <c r="A7" s="30" t="s">
        <v>12</v>
      </c>
      <c r="B7" s="111">
        <v>90669</v>
      </c>
      <c r="C7" s="111"/>
    </row>
    <row r="8" spans="1:3" ht="12.75" x14ac:dyDescent="0.2">
      <c r="A8" s="33" t="s">
        <v>13</v>
      </c>
      <c r="B8" s="112">
        <v>232376</v>
      </c>
      <c r="C8" s="112"/>
    </row>
    <row r="9" spans="1:3" ht="15" customHeight="1" x14ac:dyDescent="0.2">
      <c r="A9" s="30"/>
      <c r="B9" s="3"/>
      <c r="C9" s="3"/>
    </row>
    <row r="10" spans="1:3" ht="15" customHeight="1" x14ac:dyDescent="0.2">
      <c r="A10" s="34" t="s">
        <v>47</v>
      </c>
      <c r="B10" s="3"/>
      <c r="C10" s="3"/>
    </row>
    <row r="11" spans="1:3" ht="3.75" customHeight="1" x14ac:dyDescent="0.2">
      <c r="A11" s="34"/>
      <c r="B11" s="3"/>
      <c r="C11" s="3"/>
    </row>
    <row r="12" spans="1:3" ht="15" customHeight="1" x14ac:dyDescent="0.2">
      <c r="A12" s="35"/>
      <c r="B12" s="109" t="s">
        <v>154</v>
      </c>
      <c r="C12" s="109"/>
    </row>
    <row r="13" spans="1:3" ht="15" customHeight="1" x14ac:dyDescent="0.2">
      <c r="A13" s="36" t="s">
        <v>48</v>
      </c>
      <c r="B13" s="4" t="s">
        <v>11</v>
      </c>
      <c r="C13" s="5" t="s">
        <v>49</v>
      </c>
    </row>
    <row r="14" spans="1:3" ht="15" customHeight="1" x14ac:dyDescent="0.2">
      <c r="A14" s="37" t="s">
        <v>50</v>
      </c>
      <c r="B14" s="6">
        <v>46932</v>
      </c>
      <c r="C14" s="7">
        <f>B14/$B$21*100</f>
        <v>51.76190318631506</v>
      </c>
    </row>
    <row r="15" spans="1:3" ht="15" customHeight="1" x14ac:dyDescent="0.2">
      <c r="A15" s="37" t="s">
        <v>51</v>
      </c>
      <c r="B15" s="6">
        <v>35480</v>
      </c>
      <c r="C15" s="7">
        <f t="shared" ref="C15:C20" si="0">B15/$B$21*100</f>
        <v>39.131345884480915</v>
      </c>
    </row>
    <row r="16" spans="1:3" ht="15" customHeight="1" x14ac:dyDescent="0.2">
      <c r="A16" s="37" t="s">
        <v>52</v>
      </c>
      <c r="B16" s="6">
        <v>645</v>
      </c>
      <c r="C16" s="7">
        <f t="shared" si="0"/>
        <v>0.71137875128213612</v>
      </c>
    </row>
    <row r="17" spans="1:3" ht="15" customHeight="1" x14ac:dyDescent="0.2">
      <c r="A17" s="37" t="s">
        <v>53</v>
      </c>
      <c r="B17" s="6">
        <v>653</v>
      </c>
      <c r="C17" s="7">
        <f t="shared" si="0"/>
        <v>0.72020205362362</v>
      </c>
    </row>
    <row r="18" spans="1:3" ht="15" customHeight="1" x14ac:dyDescent="0.2">
      <c r="A18" s="37" t="s">
        <v>54</v>
      </c>
      <c r="B18" s="6">
        <v>1815</v>
      </c>
      <c r="C18" s="7">
        <f t="shared" si="0"/>
        <v>2.0017867187241505</v>
      </c>
    </row>
    <row r="19" spans="1:3" ht="15" customHeight="1" x14ac:dyDescent="0.2">
      <c r="A19" s="37" t="s">
        <v>55</v>
      </c>
      <c r="B19" s="6">
        <v>0</v>
      </c>
      <c r="C19" s="7">
        <f t="shared" si="0"/>
        <v>0</v>
      </c>
    </row>
    <row r="20" spans="1:3" ht="15" customHeight="1" x14ac:dyDescent="0.2">
      <c r="A20" s="37" t="s">
        <v>56</v>
      </c>
      <c r="B20" s="6">
        <v>5144</v>
      </c>
      <c r="C20" s="7">
        <f t="shared" si="0"/>
        <v>5.6733834055741212</v>
      </c>
    </row>
    <row r="21" spans="1:3" ht="15" customHeight="1" x14ac:dyDescent="0.2">
      <c r="A21" s="38" t="s">
        <v>9</v>
      </c>
      <c r="B21" s="8">
        <f t="shared" ref="B21:C21" si="1">SUM(B14:B20)</f>
        <v>90669</v>
      </c>
      <c r="C21" s="9">
        <f t="shared" si="1"/>
        <v>100</v>
      </c>
    </row>
    <row r="22" spans="1:3" ht="15" customHeight="1" x14ac:dyDescent="0.2">
      <c r="A22" s="34"/>
      <c r="B22" s="3"/>
      <c r="C22" s="3"/>
    </row>
    <row r="23" spans="1:3" ht="15" customHeight="1" x14ac:dyDescent="0.2">
      <c r="A23" s="34"/>
      <c r="B23" s="3"/>
      <c r="C23" s="3"/>
    </row>
    <row r="24" spans="1:3" ht="15" customHeight="1" x14ac:dyDescent="0.2">
      <c r="A24" s="35"/>
      <c r="B24" s="109" t="s">
        <v>154</v>
      </c>
      <c r="C24" s="109"/>
    </row>
    <row r="25" spans="1:3" ht="15" customHeight="1" x14ac:dyDescent="0.2">
      <c r="A25" s="36" t="s">
        <v>57</v>
      </c>
      <c r="B25" s="4" t="s">
        <v>11</v>
      </c>
      <c r="C25" s="5" t="s">
        <v>49</v>
      </c>
    </row>
    <row r="26" spans="1:3" ht="15" customHeight="1" x14ac:dyDescent="0.2">
      <c r="A26" s="37" t="s">
        <v>58</v>
      </c>
      <c r="B26" s="10">
        <v>46736</v>
      </c>
      <c r="C26" s="7">
        <f>B26/$B$29*100</f>
        <v>51.545732278948705</v>
      </c>
    </row>
    <row r="27" spans="1:3" ht="15" customHeight="1" x14ac:dyDescent="0.2">
      <c r="A27" s="37" t="s">
        <v>59</v>
      </c>
      <c r="B27" s="10">
        <v>41348</v>
      </c>
      <c r="C27" s="7">
        <f t="shared" ref="C27:C28" si="2">B27/$B$29*100</f>
        <v>45.603238151959324</v>
      </c>
    </row>
    <row r="28" spans="1:3" ht="15" customHeight="1" x14ac:dyDescent="0.2">
      <c r="A28" s="37" t="s">
        <v>56</v>
      </c>
      <c r="B28" s="10">
        <v>2585</v>
      </c>
      <c r="C28" s="7">
        <f t="shared" si="2"/>
        <v>2.8510295690919718</v>
      </c>
    </row>
    <row r="29" spans="1:3" ht="15" customHeight="1" x14ac:dyDescent="0.2">
      <c r="A29" s="39" t="s">
        <v>9</v>
      </c>
      <c r="B29" s="11">
        <f t="shared" ref="B29" si="3">SUM(B26:B28)</f>
        <v>90669</v>
      </c>
      <c r="C29" s="9">
        <f>ROUND(SUM(C26:C28),1)</f>
        <v>100</v>
      </c>
    </row>
    <row r="30" spans="1:3" ht="15" customHeight="1" x14ac:dyDescent="0.2">
      <c r="A30" s="40"/>
      <c r="B30" s="3"/>
      <c r="C30" s="3"/>
    </row>
    <row r="31" spans="1:3" ht="15" customHeight="1" x14ac:dyDescent="0.2">
      <c r="A31" s="41"/>
      <c r="B31" s="3"/>
      <c r="C31" s="3"/>
    </row>
    <row r="32" spans="1:3" ht="15" customHeight="1" x14ac:dyDescent="0.2">
      <c r="A32" s="35"/>
      <c r="B32" s="109" t="s">
        <v>154</v>
      </c>
      <c r="C32" s="109"/>
    </row>
    <row r="33" spans="1:3" ht="15" customHeight="1" x14ac:dyDescent="0.2">
      <c r="A33" s="36" t="s">
        <v>60</v>
      </c>
      <c r="B33" s="4" t="s">
        <v>11</v>
      </c>
      <c r="C33" s="5" t="s">
        <v>49</v>
      </c>
    </row>
    <row r="34" spans="1:3" ht="15" customHeight="1" x14ac:dyDescent="0.2">
      <c r="A34" s="37" t="s">
        <v>61</v>
      </c>
      <c r="B34" s="25">
        <v>7558</v>
      </c>
      <c r="C34" s="12">
        <f>B34/$B$41*100</f>
        <v>8.3358148871168751</v>
      </c>
    </row>
    <row r="35" spans="1:3" ht="15" customHeight="1" x14ac:dyDescent="0.2">
      <c r="A35" s="37" t="s">
        <v>62</v>
      </c>
      <c r="B35" s="25">
        <v>31537</v>
      </c>
      <c r="C35" s="12">
        <f t="shared" ref="C35:C40" si="4">B35/$B$41*100</f>
        <v>34.782560742922058</v>
      </c>
    </row>
    <row r="36" spans="1:3" ht="15" customHeight="1" x14ac:dyDescent="0.2">
      <c r="A36" s="37" t="s">
        <v>63</v>
      </c>
      <c r="B36" s="25">
        <v>21719</v>
      </c>
      <c r="C36" s="12">
        <f t="shared" si="4"/>
        <v>23.954162944335991</v>
      </c>
    </row>
    <row r="37" spans="1:3" ht="15" customHeight="1" x14ac:dyDescent="0.2">
      <c r="A37" s="37" t="s">
        <v>64</v>
      </c>
      <c r="B37" s="25">
        <v>10989</v>
      </c>
      <c r="C37" s="12">
        <f t="shared" si="4"/>
        <v>12.119908678820766</v>
      </c>
    </row>
    <row r="38" spans="1:3" ht="15" customHeight="1" x14ac:dyDescent="0.2">
      <c r="A38" s="37" t="s">
        <v>65</v>
      </c>
      <c r="B38" s="25">
        <v>8108</v>
      </c>
      <c r="C38" s="12">
        <f t="shared" si="4"/>
        <v>8.9424169230938908</v>
      </c>
    </row>
    <row r="39" spans="1:3" ht="15" customHeight="1" x14ac:dyDescent="0.2">
      <c r="A39" s="37" t="s">
        <v>66</v>
      </c>
      <c r="B39" s="25">
        <v>3383</v>
      </c>
      <c r="C39" s="12">
        <f t="shared" si="4"/>
        <v>3.7311539776549871</v>
      </c>
    </row>
    <row r="40" spans="1:3" ht="15" customHeight="1" x14ac:dyDescent="0.2">
      <c r="A40" s="37" t="s">
        <v>56</v>
      </c>
      <c r="B40" s="25">
        <v>7375</v>
      </c>
      <c r="C40" s="12">
        <f t="shared" si="4"/>
        <v>8.1339818460554323</v>
      </c>
    </row>
    <row r="41" spans="1:3" ht="15" customHeight="1" x14ac:dyDescent="0.2">
      <c r="A41" s="38" t="s">
        <v>9</v>
      </c>
      <c r="B41" s="13">
        <f>SUM(B34:B40)</f>
        <v>90669</v>
      </c>
      <c r="C41" s="14">
        <f>ROUND(SUM(C34:C40),1)</f>
        <v>100</v>
      </c>
    </row>
    <row r="42" spans="1:3" ht="15" customHeight="1" x14ac:dyDescent="0.2">
      <c r="A42" s="34"/>
      <c r="B42" s="3"/>
      <c r="C42" s="3"/>
    </row>
    <row r="43" spans="1:3" ht="15" customHeight="1" x14ac:dyDescent="0.2">
      <c r="A43" s="34"/>
      <c r="B43" s="3"/>
      <c r="C43" s="3"/>
    </row>
    <row r="44" spans="1:3" ht="15" customHeight="1" x14ac:dyDescent="0.2">
      <c r="A44" s="42"/>
      <c r="B44" s="109" t="s">
        <v>154</v>
      </c>
      <c r="C44" s="109"/>
    </row>
    <row r="45" spans="1:3" ht="15" customHeight="1" x14ac:dyDescent="0.2">
      <c r="A45" s="36" t="s">
        <v>67</v>
      </c>
      <c r="B45" s="4" t="s">
        <v>11</v>
      </c>
      <c r="C45" s="5" t="s">
        <v>49</v>
      </c>
    </row>
    <row r="46" spans="1:3" ht="15" customHeight="1" x14ac:dyDescent="0.2">
      <c r="A46" s="37" t="s">
        <v>68</v>
      </c>
      <c r="B46" s="6">
        <v>17791</v>
      </c>
      <c r="C46" s="7">
        <f>B46/$B$53*100</f>
        <v>19.621921494667415</v>
      </c>
    </row>
    <row r="47" spans="1:3" ht="15" customHeight="1" x14ac:dyDescent="0.2">
      <c r="A47" s="37" t="s">
        <v>69</v>
      </c>
      <c r="B47" s="6">
        <v>22817</v>
      </c>
      <c r="C47" s="7">
        <f t="shared" ref="C47:C52" si="5">B47/$B$53*100</f>
        <v>25.165161190704648</v>
      </c>
    </row>
    <row r="48" spans="1:3" ht="15" customHeight="1" x14ac:dyDescent="0.2">
      <c r="A48" s="37" t="s">
        <v>70</v>
      </c>
      <c r="B48" s="6">
        <v>20011</v>
      </c>
      <c r="C48" s="7">
        <f t="shared" si="5"/>
        <v>22.070387894429189</v>
      </c>
    </row>
    <row r="49" spans="1:3" ht="15" customHeight="1" x14ac:dyDescent="0.2">
      <c r="A49" s="37" t="s">
        <v>71</v>
      </c>
      <c r="B49" s="6">
        <v>17697</v>
      </c>
      <c r="C49" s="7">
        <f t="shared" si="5"/>
        <v>19.518247692154979</v>
      </c>
    </row>
    <row r="50" spans="1:3" ht="15" customHeight="1" x14ac:dyDescent="0.2">
      <c r="A50" s="37" t="s">
        <v>72</v>
      </c>
      <c r="B50" s="6">
        <v>8671</v>
      </c>
      <c r="C50" s="7">
        <f t="shared" si="5"/>
        <v>9.5633568253758163</v>
      </c>
    </row>
    <row r="51" spans="1:3" ht="15" customHeight="1" x14ac:dyDescent="0.2">
      <c r="A51" s="37" t="s">
        <v>73</v>
      </c>
      <c r="B51" s="6">
        <v>1534</v>
      </c>
      <c r="C51" s="7">
        <f t="shared" si="5"/>
        <v>1.69186822397953</v>
      </c>
    </row>
    <row r="52" spans="1:3" ht="15" customHeight="1" x14ac:dyDescent="0.2">
      <c r="A52" s="37" t="s">
        <v>56</v>
      </c>
      <c r="B52" s="6">
        <v>2148</v>
      </c>
      <c r="C52" s="7">
        <f t="shared" si="5"/>
        <v>2.3690566786884162</v>
      </c>
    </row>
    <row r="53" spans="1:3" ht="15" customHeight="1" x14ac:dyDescent="0.2">
      <c r="A53" s="38" t="s">
        <v>9</v>
      </c>
      <c r="B53" s="8">
        <f>SUM(B46:B52)</f>
        <v>90669</v>
      </c>
      <c r="C53" s="9">
        <f>ROUND(SUM(C46:C52),1)</f>
        <v>100</v>
      </c>
    </row>
    <row r="54" spans="1:3" ht="15" customHeight="1" x14ac:dyDescent="0.25"/>
    <row r="55" spans="1:3" ht="15" customHeight="1" x14ac:dyDescent="0.25"/>
    <row r="56" spans="1:3" ht="15" customHeight="1" x14ac:dyDescent="0.25"/>
  </sheetData>
  <mergeCells count="8">
    <mergeCell ref="B32:C32"/>
    <mergeCell ref="B44:C44"/>
    <mergeCell ref="B5:C5"/>
    <mergeCell ref="B6:C6"/>
    <mergeCell ref="B7:C7"/>
    <mergeCell ref="B8:C8"/>
    <mergeCell ref="B12:C12"/>
    <mergeCell ref="B24:C24"/>
  </mergeCells>
  <pageMargins left="0.75" right="0.75" top="1" bottom="1" header="0.5" footer="0.5"/>
  <pageSetup orientation="portrait"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workbookViewId="0">
      <selection activeCell="G28" sqref="G28"/>
    </sheetView>
  </sheetViews>
  <sheetFormatPr defaultRowHeight="12.75" x14ac:dyDescent="0.2"/>
  <cols>
    <col min="1" max="1" width="31.28515625" style="43" bestFit="1" customWidth="1"/>
    <col min="2" max="3" width="18.7109375" style="43" customWidth="1"/>
    <col min="4" max="16384" width="9.140625" style="43"/>
  </cols>
  <sheetData>
    <row r="1" spans="1:5" x14ac:dyDescent="0.2">
      <c r="A1" s="44" t="s">
        <v>45</v>
      </c>
      <c r="B1" s="113" t="s">
        <v>132</v>
      </c>
      <c r="C1" s="114"/>
      <c r="D1" s="114"/>
      <c r="E1" s="114"/>
    </row>
    <row r="2" spans="1:5" x14ac:dyDescent="0.2">
      <c r="A2" s="29"/>
      <c r="B2" s="15"/>
      <c r="C2" s="56"/>
    </row>
    <row r="3" spans="1:5" x14ac:dyDescent="0.2">
      <c r="A3" s="29" t="s">
        <v>131</v>
      </c>
      <c r="B3" s="15"/>
      <c r="C3" s="56"/>
    </row>
    <row r="4" spans="1:5" x14ac:dyDescent="0.2">
      <c r="A4" s="29"/>
      <c r="B4" s="15"/>
      <c r="C4" s="56"/>
    </row>
    <row r="5" spans="1:5" x14ac:dyDescent="0.2">
      <c r="A5" s="31"/>
      <c r="B5" s="109" t="s">
        <v>154</v>
      </c>
      <c r="C5" s="109"/>
    </row>
    <row r="6" spans="1:5" x14ac:dyDescent="0.2">
      <c r="A6" s="32"/>
      <c r="B6" s="57" t="s">
        <v>11</v>
      </c>
      <c r="C6" s="58" t="s">
        <v>49</v>
      </c>
    </row>
    <row r="7" spans="1:5" x14ac:dyDescent="0.2">
      <c r="A7" s="28" t="s">
        <v>130</v>
      </c>
      <c r="B7" s="15">
        <v>75169</v>
      </c>
      <c r="C7" s="56">
        <f>(B7/$B$11)*100</f>
        <v>82.904851713375024</v>
      </c>
    </row>
    <row r="8" spans="1:5" x14ac:dyDescent="0.2">
      <c r="A8" s="28" t="s">
        <v>129</v>
      </c>
      <c r="B8" s="15">
        <v>8270</v>
      </c>
      <c r="C8" s="56">
        <f>(B8/$B$11)*100</f>
        <v>9.121088795508939</v>
      </c>
    </row>
    <row r="9" spans="1:5" x14ac:dyDescent="0.2">
      <c r="A9" s="28" t="s">
        <v>128</v>
      </c>
      <c r="B9" s="15">
        <v>1332</v>
      </c>
      <c r="C9" s="56">
        <f>(B9/$B$11)*100</f>
        <v>1.4690798398570626</v>
      </c>
    </row>
    <row r="10" spans="1:5" x14ac:dyDescent="0.2">
      <c r="A10" s="28" t="s">
        <v>56</v>
      </c>
      <c r="B10" s="15">
        <v>5898</v>
      </c>
      <c r="C10" s="56">
        <f>(B10/$B$11)*100</f>
        <v>6.5049796512589753</v>
      </c>
    </row>
    <row r="11" spans="1:5" x14ac:dyDescent="0.2">
      <c r="A11" s="66" t="s">
        <v>9</v>
      </c>
      <c r="B11" s="17">
        <f>SUM(B7:B10)</f>
        <v>90669</v>
      </c>
      <c r="C11" s="59">
        <f>SUM(C7:C10)</f>
        <v>100</v>
      </c>
    </row>
    <row r="12" spans="1:5" x14ac:dyDescent="0.2">
      <c r="A12" s="30"/>
      <c r="B12" s="15"/>
      <c r="C12" s="60"/>
    </row>
    <row r="13" spans="1:5" x14ac:dyDescent="0.2">
      <c r="A13" s="30"/>
      <c r="B13" s="15"/>
      <c r="C13" s="60"/>
    </row>
    <row r="14" spans="1:5" x14ac:dyDescent="0.2">
      <c r="A14" s="67" t="s">
        <v>127</v>
      </c>
      <c r="B14" s="15"/>
      <c r="C14" s="60"/>
    </row>
    <row r="15" spans="1:5" x14ac:dyDescent="0.2">
      <c r="A15" s="68"/>
      <c r="B15" s="15"/>
      <c r="C15" s="60"/>
    </row>
    <row r="16" spans="1:5" x14ac:dyDescent="0.2">
      <c r="A16" s="69"/>
      <c r="B16" s="109" t="s">
        <v>154</v>
      </c>
      <c r="C16" s="109"/>
    </row>
    <row r="17" spans="1:3" x14ac:dyDescent="0.2">
      <c r="A17" s="36" t="s">
        <v>122</v>
      </c>
      <c r="B17" s="57" t="s">
        <v>11</v>
      </c>
      <c r="C17" s="58" t="s">
        <v>49</v>
      </c>
    </row>
    <row r="18" spans="1:3" x14ac:dyDescent="0.2">
      <c r="A18" s="68" t="s">
        <v>126</v>
      </c>
      <c r="B18" s="15">
        <v>74205</v>
      </c>
      <c r="C18" s="56">
        <f>(B18/$B$22)*100</f>
        <v>81.84164378122621</v>
      </c>
    </row>
    <row r="19" spans="1:3" x14ac:dyDescent="0.2">
      <c r="A19" s="68" t="s">
        <v>125</v>
      </c>
      <c r="B19" s="15">
        <v>5821</v>
      </c>
      <c r="C19" s="56">
        <f>(B19/$B$22)*100</f>
        <v>6.4200553662221926</v>
      </c>
    </row>
    <row r="20" spans="1:3" x14ac:dyDescent="0.2">
      <c r="A20" s="68" t="s">
        <v>124</v>
      </c>
      <c r="B20" s="15">
        <v>610</v>
      </c>
      <c r="C20" s="56">
        <f>(B20/$B$22)*100</f>
        <v>0.67277680353814417</v>
      </c>
    </row>
    <row r="21" spans="1:3" x14ac:dyDescent="0.2">
      <c r="A21" s="70" t="s">
        <v>56</v>
      </c>
      <c r="B21" s="79">
        <v>10033</v>
      </c>
      <c r="C21" s="56">
        <f>(B21/$B$22)*100</f>
        <v>11.065524049013446</v>
      </c>
    </row>
    <row r="22" spans="1:3" x14ac:dyDescent="0.2">
      <c r="A22" s="71" t="s">
        <v>9</v>
      </c>
      <c r="B22" s="17">
        <f>SUM(B18:B21)</f>
        <v>90669</v>
      </c>
      <c r="C22" s="59">
        <f>SUM(C18:C21)</f>
        <v>99.999999999999986</v>
      </c>
    </row>
    <row r="23" spans="1:3" x14ac:dyDescent="0.2">
      <c r="A23" s="30"/>
      <c r="B23" s="15"/>
      <c r="C23" s="60"/>
    </row>
    <row r="24" spans="1:3" x14ac:dyDescent="0.2">
      <c r="A24" s="30"/>
      <c r="B24" s="15"/>
      <c r="C24" s="60"/>
    </row>
    <row r="25" spans="1:3" x14ac:dyDescent="0.2">
      <c r="A25" s="29" t="s">
        <v>123</v>
      </c>
      <c r="B25" s="15"/>
      <c r="C25" s="60"/>
    </row>
    <row r="26" spans="1:3" x14ac:dyDescent="0.2">
      <c r="A26" s="30"/>
      <c r="B26" s="15"/>
      <c r="C26" s="60"/>
    </row>
    <row r="27" spans="1:3" x14ac:dyDescent="0.2">
      <c r="A27" s="69"/>
      <c r="B27" s="109" t="s">
        <v>154</v>
      </c>
      <c r="C27" s="109"/>
    </row>
    <row r="28" spans="1:3" x14ac:dyDescent="0.2">
      <c r="A28" s="36" t="s">
        <v>122</v>
      </c>
      <c r="B28" s="57" t="s">
        <v>11</v>
      </c>
      <c r="C28" s="58" t="s">
        <v>49</v>
      </c>
    </row>
    <row r="29" spans="1:3" x14ac:dyDescent="0.2">
      <c r="A29" s="30" t="s">
        <v>121</v>
      </c>
      <c r="B29" s="15">
        <v>3488</v>
      </c>
      <c r="C29" s="61">
        <f>(B29/$B$32)*100</f>
        <v>3.8469598208869624</v>
      </c>
    </row>
    <row r="30" spans="1:3" x14ac:dyDescent="0.2">
      <c r="A30" s="30" t="s">
        <v>120</v>
      </c>
      <c r="B30" s="15">
        <v>69364</v>
      </c>
      <c r="C30" s="61">
        <f>(B30/$B$32)*100</f>
        <v>76.502442951835803</v>
      </c>
    </row>
    <row r="31" spans="1:3" x14ac:dyDescent="0.2">
      <c r="A31" s="70" t="s">
        <v>56</v>
      </c>
      <c r="B31" s="79">
        <v>17817</v>
      </c>
      <c r="C31" s="12">
        <f>(B31/$B$32)*100</f>
        <v>19.650597227277238</v>
      </c>
    </row>
    <row r="32" spans="1:3" x14ac:dyDescent="0.2">
      <c r="A32" s="72" t="s">
        <v>9</v>
      </c>
      <c r="B32" s="17">
        <f>SUM(B29:B31)</f>
        <v>90669</v>
      </c>
      <c r="C32" s="62">
        <f>SUM(C29:C31)</f>
        <v>100</v>
      </c>
    </row>
  </sheetData>
  <mergeCells count="5">
    <mergeCell ref="B27:C27"/>
    <mergeCell ref="B1:C1"/>
    <mergeCell ref="D1:E1"/>
    <mergeCell ref="B5:C5"/>
    <mergeCell ref="B16:C16"/>
  </mergeCells>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workbookViewId="0">
      <selection activeCell="A46" sqref="A46"/>
    </sheetView>
  </sheetViews>
  <sheetFormatPr defaultRowHeight="12.75" x14ac:dyDescent="0.2"/>
  <cols>
    <col min="1" max="1" width="37.140625" style="43" customWidth="1"/>
    <col min="2" max="3" width="18.7109375" style="43" customWidth="1"/>
    <col min="4" max="16384" width="9.140625" style="43"/>
  </cols>
  <sheetData>
    <row r="1" spans="1:3" ht="15" customHeight="1" x14ac:dyDescent="0.2">
      <c r="A1" s="44" t="s">
        <v>45</v>
      </c>
      <c r="B1" s="113" t="s">
        <v>132</v>
      </c>
      <c r="C1" s="114"/>
    </row>
    <row r="2" spans="1:3" x14ac:dyDescent="0.2">
      <c r="A2" s="29" t="s">
        <v>137</v>
      </c>
      <c r="B2" s="15"/>
      <c r="C2" s="56"/>
    </row>
    <row r="3" spans="1:3" x14ac:dyDescent="0.2">
      <c r="A3" s="29"/>
      <c r="B3" s="15"/>
      <c r="C3" s="56"/>
    </row>
    <row r="4" spans="1:3" x14ac:dyDescent="0.2">
      <c r="A4" s="31"/>
      <c r="B4" s="109" t="s">
        <v>154</v>
      </c>
      <c r="C4" s="109"/>
    </row>
    <row r="5" spans="1:3" x14ac:dyDescent="0.2">
      <c r="A5" s="32"/>
      <c r="B5" s="57" t="s">
        <v>11</v>
      </c>
      <c r="C5" s="58" t="s">
        <v>49</v>
      </c>
    </row>
    <row r="6" spans="1:3" x14ac:dyDescent="0.2">
      <c r="A6" s="28" t="s">
        <v>136</v>
      </c>
      <c r="B6" s="63">
        <v>1392</v>
      </c>
      <c r="C6" s="64">
        <f t="shared" ref="C6:C12" si="0">(B6/B$13)*100</f>
        <v>10.062165678762469</v>
      </c>
    </row>
    <row r="7" spans="1:3" x14ac:dyDescent="0.2">
      <c r="A7" s="28" t="s">
        <v>135</v>
      </c>
      <c r="B7" s="15">
        <v>97</v>
      </c>
      <c r="C7" s="16">
        <f t="shared" si="0"/>
        <v>0.70117102790226971</v>
      </c>
    </row>
    <row r="8" spans="1:3" x14ac:dyDescent="0.2">
      <c r="A8" s="28" t="s">
        <v>134</v>
      </c>
      <c r="B8" s="15">
        <v>10368</v>
      </c>
      <c r="C8" s="16">
        <f t="shared" si="0"/>
        <v>74.945785745265297</v>
      </c>
    </row>
    <row r="9" spans="1:3" x14ac:dyDescent="0.2">
      <c r="A9" s="28" t="s">
        <v>149</v>
      </c>
      <c r="B9" s="15">
        <v>54</v>
      </c>
      <c r="C9" s="16">
        <f t="shared" si="0"/>
        <v>0.39034263408992342</v>
      </c>
    </row>
    <row r="10" spans="1:3" x14ac:dyDescent="0.2">
      <c r="A10" s="28" t="s">
        <v>150</v>
      </c>
      <c r="B10" s="15">
        <v>93</v>
      </c>
      <c r="C10" s="16">
        <f t="shared" si="0"/>
        <v>0.67225675871042367</v>
      </c>
    </row>
    <row r="11" spans="1:3" x14ac:dyDescent="0.2">
      <c r="A11" s="28" t="s">
        <v>133</v>
      </c>
      <c r="B11" s="15">
        <v>1295</v>
      </c>
      <c r="C11" s="16">
        <f t="shared" si="0"/>
        <v>9.3609946508601993</v>
      </c>
    </row>
    <row r="12" spans="1:3" x14ac:dyDescent="0.2">
      <c r="A12" s="28" t="s">
        <v>56</v>
      </c>
      <c r="B12" s="65">
        <v>535</v>
      </c>
      <c r="C12" s="16">
        <f t="shared" si="0"/>
        <v>3.8672835044094258</v>
      </c>
    </row>
    <row r="13" spans="1:3" x14ac:dyDescent="0.2">
      <c r="A13" s="66" t="s">
        <v>9</v>
      </c>
      <c r="B13" s="17">
        <f>SUM(B6:B12)</f>
        <v>13834</v>
      </c>
      <c r="C13" s="59">
        <f>SUM(C6:C12)</f>
        <v>99.999999999999986</v>
      </c>
    </row>
    <row r="14" spans="1:3" x14ac:dyDescent="0.2">
      <c r="B14" s="45"/>
    </row>
  </sheetData>
  <mergeCells count="2">
    <mergeCell ref="B1:C1"/>
    <mergeCell ref="B4:C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O39"/>
  <sheetViews>
    <sheetView topLeftCell="B1" workbookViewId="0">
      <selection activeCell="X32" sqref="X32"/>
    </sheetView>
  </sheetViews>
  <sheetFormatPr defaultRowHeight="12.75" x14ac:dyDescent="0.2"/>
  <cols>
    <col min="1" max="9" width="9.140625" style="46"/>
    <col min="10" max="14" width="9.140625" style="47"/>
    <col min="15" max="16384" width="9.140625" style="46"/>
  </cols>
  <sheetData>
    <row r="1" spans="9:15" ht="18" customHeight="1" x14ac:dyDescent="0.2"/>
    <row r="2" spans="9:15" ht="6.75" customHeight="1" x14ac:dyDescent="0.2"/>
    <row r="11" spans="9:15" x14ac:dyDescent="0.2">
      <c r="J11" s="48"/>
      <c r="K11" s="48"/>
      <c r="L11" s="48"/>
      <c r="M11" s="48"/>
      <c r="N11" s="48"/>
    </row>
    <row r="12" spans="9:15" x14ac:dyDescent="0.2">
      <c r="I12" s="48"/>
      <c r="J12" s="48"/>
      <c r="K12" s="48"/>
      <c r="L12" s="48"/>
      <c r="M12" s="48"/>
      <c r="N12" s="48"/>
    </row>
    <row r="13" spans="9:15" x14ac:dyDescent="0.2">
      <c r="I13" s="48"/>
      <c r="J13" s="48"/>
      <c r="K13" s="48"/>
      <c r="L13" s="48"/>
      <c r="M13" s="48"/>
      <c r="N13" s="48"/>
    </row>
    <row r="14" spans="9:15" x14ac:dyDescent="0.2">
      <c r="I14" s="47"/>
      <c r="J14" s="48"/>
      <c r="K14" s="48"/>
      <c r="L14" s="48"/>
      <c r="M14" s="48"/>
      <c r="N14" s="48"/>
    </row>
    <row r="15" spans="9:15" x14ac:dyDescent="0.2">
      <c r="I15" s="47"/>
      <c r="J15" s="48"/>
      <c r="K15" s="48"/>
      <c r="L15" s="48"/>
      <c r="M15" s="48"/>
      <c r="N15" s="48"/>
      <c r="O15" s="47"/>
    </row>
    <row r="16" spans="9:15" x14ac:dyDescent="0.2">
      <c r="I16" s="47"/>
      <c r="J16" s="48"/>
      <c r="K16" s="48"/>
      <c r="L16" s="48"/>
      <c r="M16" s="48"/>
      <c r="N16" s="48"/>
      <c r="O16" s="47"/>
    </row>
    <row r="17" spans="9:15" x14ac:dyDescent="0.2">
      <c r="I17" s="47"/>
      <c r="J17" s="48"/>
      <c r="K17" s="48"/>
      <c r="L17" s="48"/>
      <c r="M17" s="48"/>
      <c r="N17" s="48"/>
      <c r="O17" s="47"/>
    </row>
    <row r="18" spans="9:15" x14ac:dyDescent="0.2">
      <c r="I18" s="47"/>
      <c r="J18" s="48"/>
      <c r="K18" s="48"/>
      <c r="L18" s="48"/>
      <c r="M18" s="48"/>
      <c r="N18" s="48"/>
      <c r="O18" s="47"/>
    </row>
    <row r="19" spans="9:15" x14ac:dyDescent="0.2">
      <c r="I19" s="47"/>
      <c r="O19" s="47"/>
    </row>
    <row r="20" spans="9:15" x14ac:dyDescent="0.2">
      <c r="I20" s="47"/>
      <c r="O20" s="47"/>
    </row>
    <row r="21" spans="9:15" x14ac:dyDescent="0.2">
      <c r="I21" s="47"/>
      <c r="K21" s="51" t="s">
        <v>144</v>
      </c>
      <c r="L21" s="51" t="s">
        <v>143</v>
      </c>
      <c r="M21" s="51" t="s">
        <v>142</v>
      </c>
      <c r="O21" s="47"/>
    </row>
    <row r="22" spans="9:15" x14ac:dyDescent="0.2">
      <c r="I22" s="47"/>
      <c r="K22" s="50" t="s">
        <v>141</v>
      </c>
      <c r="L22" s="49">
        <f>M22/12696</f>
        <v>0.49779458097038437</v>
      </c>
      <c r="M22" s="47">
        <v>6320</v>
      </c>
      <c r="O22" s="47"/>
    </row>
    <row r="23" spans="9:15" x14ac:dyDescent="0.2">
      <c r="I23" s="47"/>
      <c r="K23" s="50" t="s">
        <v>140</v>
      </c>
      <c r="L23" s="49">
        <f t="shared" ref="L23:L25" si="0">M23/12696</f>
        <v>0.32277882797731566</v>
      </c>
      <c r="M23" s="47">
        <v>4098</v>
      </c>
      <c r="O23" s="47"/>
    </row>
    <row r="24" spans="9:15" x14ac:dyDescent="0.2">
      <c r="I24" s="47"/>
      <c r="K24" s="50" t="s">
        <v>139</v>
      </c>
      <c r="L24" s="49">
        <f t="shared" si="0"/>
        <v>0.14083175803402648</v>
      </c>
      <c r="M24" s="47">
        <v>1788</v>
      </c>
      <c r="O24" s="47"/>
    </row>
    <row r="25" spans="9:15" x14ac:dyDescent="0.2">
      <c r="I25" s="47"/>
      <c r="K25" s="50" t="s">
        <v>138</v>
      </c>
      <c r="L25" s="49">
        <f t="shared" si="0"/>
        <v>3.8594833018273475E-2</v>
      </c>
      <c r="M25" s="47">
        <v>490</v>
      </c>
      <c r="O25" s="47"/>
    </row>
    <row r="26" spans="9:15" x14ac:dyDescent="0.2">
      <c r="I26" s="47"/>
      <c r="K26" s="50"/>
      <c r="L26" s="49"/>
      <c r="M26" s="47">
        <f>SUM(M22:M25)</f>
        <v>12696</v>
      </c>
      <c r="O26" s="47"/>
    </row>
    <row r="27" spans="9:15" x14ac:dyDescent="0.2">
      <c r="I27" s="47"/>
      <c r="K27" s="50"/>
      <c r="L27" s="49"/>
      <c r="O27" s="47"/>
    </row>
    <row r="28" spans="9:15" x14ac:dyDescent="0.2">
      <c r="I28" s="47"/>
      <c r="J28" s="48"/>
      <c r="K28" s="48"/>
      <c r="L28" s="48"/>
      <c r="M28" s="48"/>
      <c r="N28" s="48"/>
      <c r="O28" s="47"/>
    </row>
    <row r="29" spans="9:15" x14ac:dyDescent="0.2">
      <c r="I29" s="47"/>
      <c r="J29" s="48"/>
      <c r="K29" s="48"/>
      <c r="L29" s="48"/>
      <c r="M29" s="48"/>
      <c r="N29" s="48"/>
      <c r="O29" s="47"/>
    </row>
    <row r="30" spans="9:15" x14ac:dyDescent="0.2">
      <c r="I30" s="48"/>
      <c r="J30" s="48"/>
      <c r="K30" s="48"/>
      <c r="L30" s="48"/>
      <c r="M30" s="48"/>
      <c r="N30" s="48"/>
      <c r="O30" s="47"/>
    </row>
    <row r="31" spans="9:15" x14ac:dyDescent="0.2">
      <c r="I31" s="48"/>
      <c r="J31" s="48"/>
      <c r="K31" s="48"/>
      <c r="L31" s="48"/>
      <c r="M31" s="48"/>
      <c r="N31" s="48"/>
      <c r="O31" s="47"/>
    </row>
    <row r="32" spans="9:15" x14ac:dyDescent="0.2">
      <c r="I32" s="48"/>
      <c r="J32" s="48"/>
      <c r="K32" s="48"/>
      <c r="L32" s="48"/>
      <c r="M32" s="48"/>
      <c r="N32" s="48"/>
      <c r="O32" s="47"/>
    </row>
    <row r="33" spans="9:14" x14ac:dyDescent="0.2">
      <c r="I33" s="48"/>
      <c r="J33" s="48"/>
      <c r="K33" s="48"/>
      <c r="L33" s="48"/>
      <c r="M33" s="48"/>
      <c r="N33" s="48"/>
    </row>
    <row r="34" spans="9:14" x14ac:dyDescent="0.2">
      <c r="I34" s="48"/>
      <c r="J34" s="48"/>
      <c r="K34" s="48"/>
      <c r="L34" s="48"/>
      <c r="M34" s="48"/>
      <c r="N34" s="48"/>
    </row>
    <row r="35" spans="9:14" x14ac:dyDescent="0.2">
      <c r="I35" s="48"/>
      <c r="J35" s="48"/>
      <c r="K35" s="48"/>
      <c r="L35" s="48"/>
      <c r="M35" s="48"/>
      <c r="N35" s="48"/>
    </row>
    <row r="36" spans="9:14" x14ac:dyDescent="0.2">
      <c r="I36" s="48"/>
      <c r="J36" s="48"/>
      <c r="K36" s="48"/>
      <c r="L36" s="48"/>
      <c r="M36" s="48"/>
      <c r="N36" s="48"/>
    </row>
    <row r="37" spans="9:14" x14ac:dyDescent="0.2">
      <c r="I37" s="48"/>
      <c r="J37" s="48"/>
      <c r="K37" s="48"/>
      <c r="L37" s="48"/>
      <c r="M37" s="48"/>
      <c r="N37" s="48"/>
    </row>
    <row r="38" spans="9:14" x14ac:dyDescent="0.2">
      <c r="I38" s="48"/>
      <c r="J38" s="48"/>
      <c r="K38" s="48"/>
      <c r="L38" s="48"/>
      <c r="M38" s="48"/>
      <c r="N38" s="48"/>
    </row>
    <row r="39" spans="9:14" x14ac:dyDescent="0.2">
      <c r="J39" s="48"/>
      <c r="K39" s="48"/>
      <c r="L39" s="48"/>
      <c r="M39" s="48"/>
      <c r="N39" s="48"/>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H1:N46"/>
  <sheetViews>
    <sheetView topLeftCell="H1" workbookViewId="0">
      <selection activeCell="AF28" sqref="AF28"/>
    </sheetView>
  </sheetViews>
  <sheetFormatPr defaultRowHeight="12.75" x14ac:dyDescent="0.2"/>
  <cols>
    <col min="1" max="8" width="9.140625" style="46"/>
    <col min="9" max="13" width="9.140625" style="47"/>
    <col min="14" max="16384" width="9.140625" style="46"/>
  </cols>
  <sheetData>
    <row r="1" spans="8:14" ht="18" customHeight="1" x14ac:dyDescent="0.2"/>
    <row r="2" spans="8:14" ht="6.75" customHeight="1" x14ac:dyDescent="0.2"/>
    <row r="7" spans="8:14" x14ac:dyDescent="0.2">
      <c r="H7" s="48"/>
      <c r="I7" s="48"/>
      <c r="J7" s="48"/>
      <c r="K7" s="48"/>
      <c r="L7" s="48"/>
      <c r="M7" s="48"/>
    </row>
    <row r="8" spans="8:14" x14ac:dyDescent="0.2">
      <c r="H8" s="48"/>
      <c r="I8" s="48"/>
      <c r="J8" s="48"/>
      <c r="K8" s="48"/>
      <c r="L8" s="48"/>
      <c r="M8" s="48"/>
    </row>
    <row r="9" spans="8:14" x14ac:dyDescent="0.2">
      <c r="H9" s="48"/>
      <c r="I9" s="48"/>
      <c r="J9" s="48"/>
      <c r="K9" s="48"/>
      <c r="L9" s="48"/>
      <c r="M9" s="48"/>
    </row>
    <row r="10" spans="8:14" x14ac:dyDescent="0.2">
      <c r="H10" s="48"/>
      <c r="I10" s="48"/>
      <c r="J10" s="48"/>
      <c r="K10" s="48"/>
      <c r="L10" s="48"/>
      <c r="M10" s="48"/>
    </row>
    <row r="11" spans="8:14" s="52" customFormat="1" ht="18.75" customHeight="1" x14ac:dyDescent="0.2">
      <c r="H11" s="48"/>
      <c r="I11" s="48"/>
      <c r="J11" s="48"/>
      <c r="K11" s="48"/>
      <c r="L11" s="48"/>
      <c r="M11" s="48"/>
    </row>
    <row r="12" spans="8:14" s="52" customFormat="1" ht="18.75" customHeight="1" x14ac:dyDescent="0.2">
      <c r="H12" s="48"/>
      <c r="I12" s="48"/>
      <c r="J12" s="47"/>
      <c r="K12" s="47"/>
      <c r="L12" s="47"/>
      <c r="M12" s="47"/>
      <c r="N12" s="47"/>
    </row>
    <row r="13" spans="8:14" s="52" customFormat="1" ht="13.5" customHeight="1" x14ac:dyDescent="0.2">
      <c r="H13" s="48"/>
      <c r="I13" s="48"/>
      <c r="J13" s="47"/>
      <c r="K13" s="47"/>
      <c r="L13" s="47"/>
      <c r="M13" s="47"/>
      <c r="N13" s="47"/>
    </row>
    <row r="14" spans="8:14" s="52" customFormat="1" ht="13.5" customHeight="1" x14ac:dyDescent="0.2">
      <c r="H14" s="48"/>
      <c r="I14" s="48"/>
      <c r="J14" s="47"/>
      <c r="K14" s="47"/>
      <c r="L14" s="47"/>
      <c r="M14" s="47"/>
      <c r="N14" s="47"/>
    </row>
    <row r="15" spans="8:14" s="52" customFormat="1" ht="13.5" customHeight="1" x14ac:dyDescent="0.2">
      <c r="H15" s="48"/>
      <c r="I15" s="48"/>
      <c r="J15" s="51" t="s">
        <v>148</v>
      </c>
      <c r="K15" s="51" t="s">
        <v>143</v>
      </c>
      <c r="L15" s="51" t="s">
        <v>142</v>
      </c>
      <c r="M15" s="47"/>
      <c r="N15" s="47"/>
    </row>
    <row r="16" spans="8:14" s="52" customFormat="1" ht="13.5" customHeight="1" x14ac:dyDescent="0.2">
      <c r="H16" s="48"/>
      <c r="I16" s="48"/>
      <c r="J16" s="53">
        <v>1</v>
      </c>
      <c r="K16" s="47">
        <f>L16/90669</f>
        <v>0.54057064707893543</v>
      </c>
      <c r="L16" s="47">
        <v>49013</v>
      </c>
      <c r="M16" s="47"/>
      <c r="N16" s="47"/>
    </row>
    <row r="17" spans="8:14" s="52" customFormat="1" ht="13.5" customHeight="1" x14ac:dyDescent="0.2">
      <c r="H17" s="48"/>
      <c r="I17" s="48"/>
      <c r="J17" s="53">
        <v>2</v>
      </c>
      <c r="K17" s="47">
        <f t="shared" ref="K17:K24" si="0">L17/90669</f>
        <v>0.19159801034532201</v>
      </c>
      <c r="L17" s="47">
        <v>17372</v>
      </c>
      <c r="M17" s="47"/>
      <c r="N17" s="47"/>
    </row>
    <row r="18" spans="8:14" s="52" customFormat="1" ht="13.5" customHeight="1" x14ac:dyDescent="0.2">
      <c r="H18" s="48"/>
      <c r="I18" s="48"/>
      <c r="J18" s="53">
        <v>3</v>
      </c>
      <c r="K18" s="47">
        <f t="shared" si="0"/>
        <v>8.491325590885529E-2</v>
      </c>
      <c r="L18" s="47">
        <v>7699</v>
      </c>
      <c r="M18" s="47"/>
      <c r="N18" s="47"/>
    </row>
    <row r="19" spans="8:14" s="52" customFormat="1" ht="13.5" customHeight="1" x14ac:dyDescent="0.2">
      <c r="H19" s="48"/>
      <c r="I19" s="48"/>
      <c r="J19" s="53">
        <v>4</v>
      </c>
      <c r="K19" s="47">
        <f t="shared" si="0"/>
        <v>5.4086843353296055E-2</v>
      </c>
      <c r="L19" s="47">
        <v>4904</v>
      </c>
      <c r="M19" s="47"/>
      <c r="N19" s="47"/>
    </row>
    <row r="20" spans="8:14" s="52" customFormat="1" ht="13.5" customHeight="1" x14ac:dyDescent="0.2">
      <c r="H20" s="48"/>
      <c r="I20" s="48"/>
      <c r="J20" s="53">
        <v>5</v>
      </c>
      <c r="K20" s="47">
        <f t="shared" si="0"/>
        <v>2.9205130750311573E-2</v>
      </c>
      <c r="L20" s="47">
        <v>2648</v>
      </c>
      <c r="M20" s="47"/>
      <c r="N20" s="47"/>
    </row>
    <row r="21" spans="8:14" s="52" customFormat="1" ht="13.5" customHeight="1" x14ac:dyDescent="0.2">
      <c r="H21" s="48"/>
      <c r="I21" s="48"/>
      <c r="J21" s="55" t="s">
        <v>147</v>
      </c>
      <c r="K21" s="47">
        <f t="shared" si="0"/>
        <v>3.7311539776549871E-2</v>
      </c>
      <c r="L21" s="47">
        <v>3383</v>
      </c>
      <c r="M21" s="47"/>
      <c r="N21" s="47"/>
    </row>
    <row r="22" spans="8:14" s="52" customFormat="1" ht="13.5" customHeight="1" x14ac:dyDescent="0.2">
      <c r="H22" s="48"/>
      <c r="I22" s="48"/>
      <c r="J22" s="55" t="s">
        <v>146</v>
      </c>
      <c r="K22" s="47">
        <f t="shared" si="0"/>
        <v>3.3054296396783908E-2</v>
      </c>
      <c r="L22" s="47">
        <v>2997</v>
      </c>
      <c r="M22" s="47"/>
      <c r="N22" s="47"/>
    </row>
    <row r="23" spans="8:14" s="52" customFormat="1" ht="13.5" customHeight="1" x14ac:dyDescent="0.2">
      <c r="H23" s="48"/>
      <c r="I23" s="48"/>
      <c r="J23" s="55" t="s">
        <v>145</v>
      </c>
      <c r="K23" s="47">
        <f t="shared" si="0"/>
        <v>2.8962489935920765E-2</v>
      </c>
      <c r="L23" s="47">
        <v>2626</v>
      </c>
      <c r="M23" s="47"/>
      <c r="N23" s="47"/>
    </row>
    <row r="24" spans="8:14" s="52" customFormat="1" ht="13.5" customHeight="1" x14ac:dyDescent="0.2">
      <c r="H24" s="48"/>
      <c r="I24" s="48"/>
      <c r="J24" s="55" t="s">
        <v>151</v>
      </c>
      <c r="K24" s="47">
        <f t="shared" si="0"/>
        <v>2.9778645402508025E-4</v>
      </c>
      <c r="L24" s="47">
        <v>27</v>
      </c>
      <c r="M24" s="47"/>
      <c r="N24" s="47"/>
    </row>
    <row r="25" spans="8:14" s="52" customFormat="1" ht="13.5" customHeight="1" x14ac:dyDescent="0.2">
      <c r="H25" s="48"/>
      <c r="I25" s="48"/>
      <c r="J25" s="53"/>
      <c r="K25" s="47">
        <f>SUM(K16:K24)</f>
        <v>1</v>
      </c>
      <c r="L25" s="47">
        <f>SUM(L16:L24)</f>
        <v>90669</v>
      </c>
      <c r="M25" s="47"/>
      <c r="N25" s="47"/>
    </row>
    <row r="26" spans="8:14" s="52" customFormat="1" ht="13.5" customHeight="1" x14ac:dyDescent="0.2">
      <c r="H26" s="48"/>
      <c r="I26" s="48"/>
      <c r="J26" s="53"/>
      <c r="K26" s="47"/>
      <c r="L26" s="47"/>
      <c r="M26" s="47"/>
      <c r="N26" s="47"/>
    </row>
    <row r="27" spans="8:14" s="52" customFormat="1" ht="13.5" customHeight="1" x14ac:dyDescent="0.2">
      <c r="H27" s="48"/>
      <c r="I27" s="48"/>
      <c r="J27" s="53"/>
      <c r="K27" s="47"/>
      <c r="L27" s="47"/>
      <c r="M27" s="47"/>
    </row>
    <row r="28" spans="8:14" s="52" customFormat="1" ht="13.5" customHeight="1" x14ac:dyDescent="0.2">
      <c r="H28" s="48"/>
      <c r="I28" s="48"/>
      <c r="J28" s="54"/>
      <c r="K28" s="48"/>
      <c r="L28" s="48"/>
      <c r="M28" s="48"/>
    </row>
    <row r="29" spans="8:14" s="52" customFormat="1" ht="13.5" customHeight="1" x14ac:dyDescent="0.2">
      <c r="H29" s="48"/>
      <c r="I29" s="48"/>
      <c r="J29" s="54"/>
      <c r="K29" s="48"/>
      <c r="L29" s="48"/>
      <c r="M29" s="48"/>
    </row>
    <row r="30" spans="8:14" s="52" customFormat="1" ht="13.5" customHeight="1" x14ac:dyDescent="0.2">
      <c r="H30" s="48"/>
      <c r="I30" s="48"/>
      <c r="J30" s="54"/>
      <c r="K30" s="48"/>
      <c r="L30" s="48"/>
      <c r="M30" s="48"/>
    </row>
    <row r="31" spans="8:14" s="52" customFormat="1" ht="13.5" customHeight="1" x14ac:dyDescent="0.2">
      <c r="H31" s="48"/>
      <c r="I31" s="48"/>
      <c r="J31" s="54"/>
      <c r="K31" s="48"/>
      <c r="L31" s="48"/>
      <c r="M31" s="48"/>
    </row>
    <row r="32" spans="8:14" s="52" customFormat="1" ht="13.5" customHeight="1" x14ac:dyDescent="0.2">
      <c r="H32" s="48"/>
      <c r="I32" s="48"/>
      <c r="J32" s="54"/>
      <c r="K32" s="48"/>
      <c r="L32" s="48"/>
      <c r="M32" s="48"/>
    </row>
    <row r="33" spans="8:13" s="52" customFormat="1" ht="13.5" customHeight="1" x14ac:dyDescent="0.2">
      <c r="H33" s="48"/>
      <c r="I33" s="48"/>
      <c r="J33" s="54"/>
      <c r="K33" s="48"/>
      <c r="L33" s="48"/>
      <c r="M33" s="48"/>
    </row>
    <row r="34" spans="8:13" s="52" customFormat="1" ht="13.5" customHeight="1" x14ac:dyDescent="0.2">
      <c r="H34" s="48"/>
      <c r="I34" s="48"/>
      <c r="J34" s="54"/>
      <c r="K34" s="48"/>
      <c r="L34" s="48"/>
      <c r="M34" s="48"/>
    </row>
    <row r="35" spans="8:13" s="52" customFormat="1" ht="13.5" customHeight="1" x14ac:dyDescent="0.2">
      <c r="H35" s="48"/>
      <c r="I35" s="48"/>
      <c r="J35" s="54"/>
      <c r="K35" s="48"/>
      <c r="L35" s="48"/>
      <c r="M35" s="48"/>
    </row>
    <row r="36" spans="8:13" s="52" customFormat="1" ht="13.5" customHeight="1" x14ac:dyDescent="0.2">
      <c r="I36" s="47"/>
      <c r="J36" s="53"/>
      <c r="K36" s="47"/>
      <c r="L36" s="47"/>
      <c r="M36" s="47"/>
    </row>
    <row r="37" spans="8:13" s="52" customFormat="1" ht="13.5" customHeight="1" x14ac:dyDescent="0.2">
      <c r="I37" s="47"/>
      <c r="J37" s="53"/>
      <c r="K37" s="47"/>
      <c r="L37" s="47"/>
      <c r="M37" s="47"/>
    </row>
    <row r="38" spans="8:13" s="52" customFormat="1" ht="13.5" customHeight="1" x14ac:dyDescent="0.2">
      <c r="I38" s="47"/>
      <c r="J38" s="53"/>
      <c r="K38" s="47"/>
      <c r="L38" s="47"/>
      <c r="M38" s="47"/>
    </row>
    <row r="39" spans="8:13" s="52" customFormat="1" ht="13.5" customHeight="1" x14ac:dyDescent="0.2">
      <c r="I39" s="47"/>
      <c r="J39" s="53"/>
      <c r="K39" s="47"/>
      <c r="L39" s="47"/>
      <c r="M39" s="47"/>
    </row>
    <row r="40" spans="8:13" s="52" customFormat="1" ht="13.5" customHeight="1" x14ac:dyDescent="0.2">
      <c r="I40" s="47"/>
      <c r="J40" s="53"/>
      <c r="K40" s="47"/>
      <c r="L40" s="47"/>
      <c r="M40" s="47"/>
    </row>
    <row r="41" spans="8:13" s="52" customFormat="1" ht="13.5" customHeight="1" x14ac:dyDescent="0.2">
      <c r="I41" s="47"/>
      <c r="J41" s="53"/>
      <c r="K41" s="47"/>
      <c r="L41" s="47"/>
      <c r="M41" s="47"/>
    </row>
    <row r="42" spans="8:13" s="52" customFormat="1" ht="13.5" customHeight="1" x14ac:dyDescent="0.2">
      <c r="I42" s="47"/>
      <c r="J42" s="53"/>
      <c r="K42" s="47"/>
      <c r="L42" s="47"/>
      <c r="M42" s="47"/>
    </row>
    <row r="43" spans="8:13" s="52" customFormat="1" ht="13.5" customHeight="1" x14ac:dyDescent="0.2">
      <c r="I43" s="47"/>
      <c r="J43" s="53"/>
      <c r="K43" s="47"/>
      <c r="L43" s="47"/>
      <c r="M43" s="47"/>
    </row>
    <row r="44" spans="8:13" s="52" customFormat="1" ht="13.5" customHeight="1" x14ac:dyDescent="0.2">
      <c r="I44" s="47"/>
      <c r="J44" s="47"/>
      <c r="K44" s="47"/>
      <c r="L44" s="47"/>
      <c r="M44" s="47"/>
    </row>
    <row r="45" spans="8:13" s="52" customFormat="1" ht="13.5" customHeight="1" x14ac:dyDescent="0.2">
      <c r="I45" s="47"/>
      <c r="J45" s="47"/>
      <c r="K45" s="47"/>
      <c r="L45" s="47"/>
      <c r="M45" s="47"/>
    </row>
    <row r="46" spans="8:13" s="52" customFormat="1" ht="18.75" customHeight="1" x14ac:dyDescent="0.2">
      <c r="I46" s="47"/>
      <c r="J46" s="47"/>
      <c r="K46" s="47"/>
      <c r="L46" s="47"/>
      <c r="M46" s="47"/>
    </row>
  </sheetData>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6"/>
  <sheetViews>
    <sheetView workbookViewId="0">
      <selection activeCell="V12" sqref="V12"/>
    </sheetView>
  </sheetViews>
  <sheetFormatPr defaultRowHeight="13.5" customHeight="1" x14ac:dyDescent="0.25"/>
  <cols>
    <col min="1" max="1" width="33.5703125" style="1" customWidth="1"/>
    <col min="2" max="3" width="24" style="1" customWidth="1"/>
    <col min="4" max="16384" width="9.140625" style="1"/>
  </cols>
  <sheetData>
    <row r="1" spans="1:3" ht="13.5" customHeight="1" x14ac:dyDescent="0.25">
      <c r="A1" s="115" t="s">
        <v>0</v>
      </c>
      <c r="B1" s="116" t="s">
        <v>119</v>
      </c>
      <c r="C1" s="116"/>
    </row>
    <row r="2" spans="1:3" ht="13.5" customHeight="1" x14ac:dyDescent="0.25">
      <c r="A2" s="115"/>
      <c r="B2" s="109" t="s">
        <v>154</v>
      </c>
      <c r="C2" s="109"/>
    </row>
    <row r="3" spans="1:3" ht="13.5" customHeight="1" x14ac:dyDescent="0.25">
      <c r="A3" s="115"/>
      <c r="B3" s="18" t="s">
        <v>74</v>
      </c>
      <c r="C3" s="19" t="s">
        <v>75</v>
      </c>
    </row>
    <row r="4" spans="1:3" ht="13.5" customHeight="1" x14ac:dyDescent="0.25">
      <c r="A4" s="77" t="s">
        <v>22</v>
      </c>
      <c r="B4" s="75">
        <v>42453</v>
      </c>
      <c r="C4" s="78">
        <f t="shared" ref="C4:C42" si="0">B4/232376</f>
        <v>0.18269098357833854</v>
      </c>
    </row>
    <row r="5" spans="1:3" ht="13.5" customHeight="1" x14ac:dyDescent="0.25">
      <c r="A5" s="77" t="s">
        <v>152</v>
      </c>
      <c r="B5" s="75">
        <v>41452</v>
      </c>
      <c r="C5" s="78">
        <f t="shared" si="0"/>
        <v>0.17838330980824182</v>
      </c>
    </row>
    <row r="6" spans="1:3" ht="13.5" customHeight="1" x14ac:dyDescent="0.25">
      <c r="A6" s="77" t="s">
        <v>78</v>
      </c>
      <c r="B6" s="75">
        <v>18684</v>
      </c>
      <c r="C6" s="78">
        <f t="shared" si="0"/>
        <v>8.0404172547939551E-2</v>
      </c>
    </row>
    <row r="7" spans="1:3" ht="13.5" customHeight="1" x14ac:dyDescent="0.25">
      <c r="A7" s="77" t="s">
        <v>85</v>
      </c>
      <c r="B7" s="75">
        <v>17062</v>
      </c>
      <c r="C7" s="78">
        <f t="shared" si="0"/>
        <v>7.3424105759630945E-2</v>
      </c>
    </row>
    <row r="8" spans="1:3" ht="13.5" customHeight="1" x14ac:dyDescent="0.25">
      <c r="A8" s="77" t="s">
        <v>81</v>
      </c>
      <c r="B8" s="75">
        <v>14359</v>
      </c>
      <c r="C8" s="78">
        <f t="shared" si="0"/>
        <v>6.1792095569249833E-2</v>
      </c>
    </row>
    <row r="9" spans="1:3" ht="13.5" customHeight="1" x14ac:dyDescent="0.25">
      <c r="A9" s="77" t="s">
        <v>82</v>
      </c>
      <c r="B9" s="75">
        <v>13234</v>
      </c>
      <c r="C9" s="78">
        <f t="shared" si="0"/>
        <v>5.6950803869590665E-2</v>
      </c>
    </row>
    <row r="10" spans="1:3" ht="13.5" customHeight="1" x14ac:dyDescent="0.25">
      <c r="A10" s="77" t="s">
        <v>16</v>
      </c>
      <c r="B10" s="75">
        <v>8617</v>
      </c>
      <c r="C10" s="78">
        <f t="shared" si="0"/>
        <v>3.7082142734189416E-2</v>
      </c>
    </row>
    <row r="11" spans="1:3" ht="13.5" customHeight="1" x14ac:dyDescent="0.25">
      <c r="A11" s="77" t="s">
        <v>87</v>
      </c>
      <c r="B11" s="75">
        <v>8469</v>
      </c>
      <c r="C11" s="78">
        <f t="shared" si="0"/>
        <v>3.6445243915034252E-2</v>
      </c>
    </row>
    <row r="12" spans="1:3" ht="13.5" customHeight="1" x14ac:dyDescent="0.25">
      <c r="A12" s="77" t="s">
        <v>95</v>
      </c>
      <c r="B12" s="75">
        <v>7738</v>
      </c>
      <c r="C12" s="78">
        <f t="shared" si="0"/>
        <v>3.3299480152855714E-2</v>
      </c>
    </row>
    <row r="13" spans="1:3" ht="13.5" customHeight="1" x14ac:dyDescent="0.25">
      <c r="A13" s="77" t="s">
        <v>105</v>
      </c>
      <c r="B13" s="75">
        <v>7135</v>
      </c>
      <c r="C13" s="78">
        <f t="shared" si="0"/>
        <v>3.07045478018384E-2</v>
      </c>
    </row>
    <row r="14" spans="1:3" ht="13.5" customHeight="1" x14ac:dyDescent="0.25">
      <c r="A14" s="77" t="s">
        <v>79</v>
      </c>
      <c r="B14" s="75">
        <v>7038</v>
      </c>
      <c r="C14" s="78">
        <f t="shared" si="0"/>
        <v>3.0287120873067785E-2</v>
      </c>
    </row>
    <row r="15" spans="1:3" ht="13.5" customHeight="1" x14ac:dyDescent="0.25">
      <c r="A15" s="77" t="s">
        <v>106</v>
      </c>
      <c r="B15" s="75">
        <v>6888</v>
      </c>
      <c r="C15" s="78">
        <f t="shared" si="0"/>
        <v>2.9641615313113229E-2</v>
      </c>
    </row>
    <row r="16" spans="1:3" ht="13.5" customHeight="1" x14ac:dyDescent="0.25">
      <c r="A16" s="77" t="s">
        <v>107</v>
      </c>
      <c r="B16" s="75">
        <v>6651</v>
      </c>
      <c r="C16" s="78">
        <f t="shared" si="0"/>
        <v>2.8621716528385032E-2</v>
      </c>
    </row>
    <row r="17" spans="1:3" ht="13.5" customHeight="1" x14ac:dyDescent="0.25">
      <c r="A17" s="77" t="s">
        <v>83</v>
      </c>
      <c r="B17" s="75">
        <v>6118</v>
      </c>
      <c r="C17" s="78">
        <f t="shared" si="0"/>
        <v>2.6328020105346506E-2</v>
      </c>
    </row>
    <row r="18" spans="1:3" ht="13.5" customHeight="1" x14ac:dyDescent="0.25">
      <c r="A18" s="77" t="s">
        <v>86</v>
      </c>
      <c r="B18" s="75">
        <v>3934</v>
      </c>
      <c r="C18" s="78">
        <f t="shared" si="0"/>
        <v>1.6929459152408167E-2</v>
      </c>
    </row>
    <row r="19" spans="1:3" ht="13.5" customHeight="1" x14ac:dyDescent="0.25">
      <c r="A19" s="77" t="s">
        <v>104</v>
      </c>
      <c r="B19" s="75">
        <v>3896</v>
      </c>
      <c r="C19" s="78">
        <f t="shared" si="0"/>
        <v>1.676593107721968E-2</v>
      </c>
    </row>
    <row r="20" spans="1:3" ht="13.5" customHeight="1" x14ac:dyDescent="0.25">
      <c r="A20" s="77" t="s">
        <v>80</v>
      </c>
      <c r="B20" s="75">
        <v>3474</v>
      </c>
      <c r="C20" s="78">
        <f t="shared" si="0"/>
        <v>1.4949908768547526E-2</v>
      </c>
    </row>
    <row r="21" spans="1:3" ht="13.5" customHeight="1" x14ac:dyDescent="0.25">
      <c r="A21" s="77" t="s">
        <v>90</v>
      </c>
      <c r="B21" s="75">
        <v>2743</v>
      </c>
      <c r="C21" s="78">
        <f t="shared" si="0"/>
        <v>1.1804145006368989E-2</v>
      </c>
    </row>
    <row r="22" spans="1:3" ht="13.5" customHeight="1" x14ac:dyDescent="0.25">
      <c r="A22" s="77" t="s">
        <v>84</v>
      </c>
      <c r="B22" s="75">
        <v>1822</v>
      </c>
      <c r="C22" s="78">
        <f t="shared" si="0"/>
        <v>7.8407408682480122E-3</v>
      </c>
    </row>
    <row r="23" spans="1:3" ht="13.5" customHeight="1" x14ac:dyDescent="0.25">
      <c r="A23" s="77" t="s">
        <v>92</v>
      </c>
      <c r="B23" s="75">
        <v>1748</v>
      </c>
      <c r="C23" s="78">
        <f t="shared" si="0"/>
        <v>7.522291458670431E-3</v>
      </c>
    </row>
    <row r="24" spans="1:3" ht="13.5" customHeight="1" x14ac:dyDescent="0.25">
      <c r="A24" s="77" t="s">
        <v>97</v>
      </c>
      <c r="B24" s="75">
        <v>1393</v>
      </c>
      <c r="C24" s="78">
        <f t="shared" si="0"/>
        <v>5.9945949667779804E-3</v>
      </c>
    </row>
    <row r="25" spans="1:3" ht="13.5" customHeight="1" x14ac:dyDescent="0.25">
      <c r="A25" s="77" t="s">
        <v>110</v>
      </c>
      <c r="B25" s="75">
        <v>1144</v>
      </c>
      <c r="C25" s="78">
        <f t="shared" si="0"/>
        <v>4.9230557372534171E-3</v>
      </c>
    </row>
    <row r="26" spans="1:3" ht="13.5" customHeight="1" x14ac:dyDescent="0.25">
      <c r="A26" s="77" t="s">
        <v>108</v>
      </c>
      <c r="B26" s="75">
        <v>641</v>
      </c>
      <c r="C26" s="78">
        <f t="shared" si="0"/>
        <v>2.7584604262058045E-3</v>
      </c>
    </row>
    <row r="27" spans="1:3" ht="13.5" customHeight="1" x14ac:dyDescent="0.25">
      <c r="A27" s="77" t="s">
        <v>91</v>
      </c>
      <c r="B27" s="75">
        <v>546</v>
      </c>
      <c r="C27" s="78">
        <f t="shared" si="0"/>
        <v>2.3496402382345853E-3</v>
      </c>
    </row>
    <row r="28" spans="1:3" ht="13.5" customHeight="1" x14ac:dyDescent="0.25">
      <c r="A28" s="77" t="s">
        <v>89</v>
      </c>
      <c r="B28" s="75">
        <v>484</v>
      </c>
      <c r="C28" s="78">
        <f t="shared" si="0"/>
        <v>2.0828312734533687E-3</v>
      </c>
    </row>
    <row r="29" spans="1:3" ht="13.5" customHeight="1" x14ac:dyDescent="0.25">
      <c r="A29" s="77" t="s">
        <v>98</v>
      </c>
      <c r="B29" s="75">
        <v>393</v>
      </c>
      <c r="C29" s="78">
        <f t="shared" si="0"/>
        <v>1.6912245670809378E-3</v>
      </c>
    </row>
    <row r="30" spans="1:3" ht="13.5" customHeight="1" x14ac:dyDescent="0.25">
      <c r="A30" s="77" t="s">
        <v>115</v>
      </c>
      <c r="B30" s="75">
        <v>381</v>
      </c>
      <c r="C30" s="78">
        <f t="shared" si="0"/>
        <v>1.6395841222845732E-3</v>
      </c>
    </row>
    <row r="31" spans="1:3" ht="13.5" customHeight="1" x14ac:dyDescent="0.25">
      <c r="A31" s="77" t="s">
        <v>109</v>
      </c>
      <c r="B31" s="75">
        <v>372</v>
      </c>
      <c r="C31" s="78">
        <f t="shared" si="0"/>
        <v>1.6008537886872999E-3</v>
      </c>
    </row>
    <row r="32" spans="1:3" ht="13.5" customHeight="1" x14ac:dyDescent="0.25">
      <c r="A32" s="77" t="s">
        <v>88</v>
      </c>
      <c r="B32" s="75">
        <v>238</v>
      </c>
      <c r="C32" s="78">
        <f t="shared" si="0"/>
        <v>1.0242021551278961E-3</v>
      </c>
    </row>
    <row r="33" spans="1:3" ht="13.5" customHeight="1" x14ac:dyDescent="0.25">
      <c r="A33" s="77" t="s">
        <v>93</v>
      </c>
      <c r="B33" s="75">
        <v>193</v>
      </c>
      <c r="C33" s="78">
        <f t="shared" si="0"/>
        <v>8.3055048714152926E-4</v>
      </c>
    </row>
    <row r="34" spans="1:3" ht="13.5" customHeight="1" x14ac:dyDescent="0.25">
      <c r="A34" s="77" t="s">
        <v>111</v>
      </c>
      <c r="B34" s="75">
        <v>191</v>
      </c>
      <c r="C34" s="78">
        <f t="shared" si="0"/>
        <v>8.2194374634213512E-4</v>
      </c>
    </row>
    <row r="35" spans="1:3" ht="13.5" customHeight="1" x14ac:dyDescent="0.25">
      <c r="A35" s="77" t="s">
        <v>96</v>
      </c>
      <c r="B35" s="75">
        <v>186</v>
      </c>
      <c r="C35" s="78">
        <f t="shared" si="0"/>
        <v>8.0042689434364994E-4</v>
      </c>
    </row>
    <row r="36" spans="1:3" ht="13.5" customHeight="1" x14ac:dyDescent="0.25">
      <c r="A36" s="77" t="s">
        <v>101</v>
      </c>
      <c r="B36" s="75">
        <v>183</v>
      </c>
      <c r="C36" s="78">
        <f t="shared" si="0"/>
        <v>7.8751678314455879E-4</v>
      </c>
    </row>
    <row r="37" spans="1:3" ht="13.5" customHeight="1" x14ac:dyDescent="0.25">
      <c r="A37" s="77" t="s">
        <v>112</v>
      </c>
      <c r="B37" s="75">
        <v>151</v>
      </c>
      <c r="C37" s="78">
        <f t="shared" si="0"/>
        <v>6.4980893035425347E-4</v>
      </c>
    </row>
    <row r="38" spans="1:3" ht="13.5" customHeight="1" x14ac:dyDescent="0.25">
      <c r="A38" s="77" t="s">
        <v>100</v>
      </c>
      <c r="B38" s="75">
        <v>89</v>
      </c>
      <c r="C38" s="78">
        <f t="shared" si="0"/>
        <v>3.8299996557303681E-4</v>
      </c>
    </row>
    <row r="39" spans="1:3" ht="13.5" customHeight="1" x14ac:dyDescent="0.25">
      <c r="A39" s="77" t="s">
        <v>113</v>
      </c>
      <c r="B39" s="75">
        <v>69</v>
      </c>
      <c r="C39" s="78">
        <f t="shared" si="0"/>
        <v>2.9693255757909593E-4</v>
      </c>
    </row>
    <row r="40" spans="1:3" ht="13.5" customHeight="1" x14ac:dyDescent="0.25">
      <c r="A40" s="77" t="s">
        <v>94</v>
      </c>
      <c r="B40" s="75">
        <v>50</v>
      </c>
      <c r="C40" s="78">
        <f t="shared" si="0"/>
        <v>2.1516851998485214E-4</v>
      </c>
    </row>
    <row r="41" spans="1:3" ht="13.5" customHeight="1" x14ac:dyDescent="0.25">
      <c r="A41" s="77" t="s">
        <v>41</v>
      </c>
      <c r="B41" s="75">
        <v>29</v>
      </c>
      <c r="C41" s="78">
        <f t="shared" si="0"/>
        <v>1.2479774159121425E-4</v>
      </c>
    </row>
    <row r="42" spans="1:3" ht="13.5" customHeight="1" x14ac:dyDescent="0.25">
      <c r="A42" s="77" t="s">
        <v>76</v>
      </c>
      <c r="B42" s="75">
        <v>29</v>
      </c>
      <c r="C42" s="78">
        <f t="shared" si="0"/>
        <v>1.2479774159121425E-4</v>
      </c>
    </row>
    <row r="43" spans="1:3" ht="13.5" customHeight="1" x14ac:dyDescent="0.25">
      <c r="A43" s="77" t="s">
        <v>114</v>
      </c>
      <c r="B43" s="75">
        <v>9</v>
      </c>
      <c r="C43" s="78">
        <f>B43/232376</f>
        <v>3.8730333597273385E-5</v>
      </c>
    </row>
    <row r="44" spans="1:3" ht="13.5" customHeight="1" x14ac:dyDescent="0.25">
      <c r="A44" s="77" t="s">
        <v>153</v>
      </c>
      <c r="B44" s="75">
        <v>2090</v>
      </c>
      <c r="C44" s="78">
        <f t="shared" ref="C44" si="1">B44/232376</f>
        <v>8.9940441353668198E-3</v>
      </c>
    </row>
    <row r="45" spans="1:3" ht="13.5" customHeight="1" x14ac:dyDescent="0.25">
      <c r="A45" s="73" t="s">
        <v>9</v>
      </c>
      <c r="B45" s="74">
        <v>232376</v>
      </c>
      <c r="C45" s="76">
        <v>0.99999999999999956</v>
      </c>
    </row>
    <row r="46" spans="1:3" ht="13.5" customHeight="1" x14ac:dyDescent="0.25">
      <c r="B46" s="80"/>
      <c r="C46" s="81"/>
    </row>
  </sheetData>
  <sortState ref="A2:C45">
    <sortCondition descending="1" ref="B4:B43"/>
  </sortState>
  <mergeCells count="3">
    <mergeCell ref="A1:A3"/>
    <mergeCell ref="B1:C1"/>
    <mergeCell ref="B2:C2"/>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A507"/>
  <sheetViews>
    <sheetView showGridLines="0" workbookViewId="0">
      <selection activeCell="A14" sqref="A14:C14"/>
    </sheetView>
  </sheetViews>
  <sheetFormatPr defaultRowHeight="12.75" x14ac:dyDescent="0.2"/>
  <cols>
    <col min="1" max="1" width="36.5703125" style="82" bestFit="1" customWidth="1"/>
    <col min="2" max="2" width="45.7109375" style="82" customWidth="1"/>
    <col min="3" max="3" width="32.140625" style="108" bestFit="1" customWidth="1"/>
    <col min="4" max="16384" width="9.140625" style="82"/>
  </cols>
  <sheetData>
    <row r="1" spans="1:261" ht="15.75" customHeight="1" x14ac:dyDescent="0.25">
      <c r="A1" s="117" t="s">
        <v>155</v>
      </c>
      <c r="B1" s="118"/>
      <c r="C1" s="118"/>
    </row>
    <row r="2" spans="1:261" ht="15.75" thickBot="1" x14ac:dyDescent="0.25">
      <c r="A2" s="83"/>
      <c r="B2" s="84" t="s">
        <v>156</v>
      </c>
      <c r="C2" s="85" t="s">
        <v>154</v>
      </c>
    </row>
    <row r="3" spans="1:261" ht="15" x14ac:dyDescent="0.2">
      <c r="A3" s="86" t="s">
        <v>157</v>
      </c>
      <c r="B3" s="87" t="s">
        <v>158</v>
      </c>
      <c r="C3" s="88"/>
    </row>
    <row r="4" spans="1:261" ht="15" x14ac:dyDescent="0.2">
      <c r="A4" s="86"/>
      <c r="B4" s="89" t="s">
        <v>159</v>
      </c>
      <c r="C4" s="90">
        <v>90669</v>
      </c>
    </row>
    <row r="5" spans="1:261" ht="15" x14ac:dyDescent="0.2">
      <c r="A5" s="86"/>
      <c r="B5" s="89" t="s">
        <v>160</v>
      </c>
      <c r="C5" s="90">
        <v>73311</v>
      </c>
    </row>
    <row r="6" spans="1:261" ht="15" x14ac:dyDescent="0.2">
      <c r="A6" s="86"/>
      <c r="B6" s="89" t="s">
        <v>1</v>
      </c>
      <c r="C6" s="91">
        <v>0.80859999999999999</v>
      </c>
    </row>
    <row r="7" spans="1:261" ht="15" x14ac:dyDescent="0.2">
      <c r="A7" s="86"/>
      <c r="B7" s="89"/>
      <c r="C7" s="88"/>
    </row>
    <row r="8" spans="1:261" ht="15" x14ac:dyDescent="0.2">
      <c r="A8" s="86"/>
      <c r="B8" s="87" t="s">
        <v>161</v>
      </c>
      <c r="C8" s="88"/>
    </row>
    <row r="9" spans="1:261" ht="15" x14ac:dyDescent="0.2">
      <c r="A9" s="86"/>
      <c r="B9" s="89" t="s">
        <v>162</v>
      </c>
      <c r="C9" s="90">
        <v>65467</v>
      </c>
    </row>
    <row r="10" spans="1:261" ht="15" x14ac:dyDescent="0.2">
      <c r="A10" s="86"/>
      <c r="B10" s="89" t="s">
        <v>2</v>
      </c>
      <c r="C10" s="91">
        <v>0.89300000000000002</v>
      </c>
    </row>
    <row r="11" spans="1:261" ht="15" x14ac:dyDescent="0.2">
      <c r="A11" s="86"/>
      <c r="B11" s="89"/>
      <c r="C11" s="88"/>
    </row>
    <row r="12" spans="1:261" ht="30" x14ac:dyDescent="0.2">
      <c r="A12" s="92"/>
      <c r="B12" s="93" t="s">
        <v>163</v>
      </c>
      <c r="C12" s="94">
        <v>5312</v>
      </c>
    </row>
    <row r="13" spans="1:261" ht="15.75" thickBot="1" x14ac:dyDescent="0.25">
      <c r="A13" s="98" t="s">
        <v>165</v>
      </c>
      <c r="B13" s="99" t="s">
        <v>3</v>
      </c>
      <c r="C13" s="100">
        <v>33384</v>
      </c>
    </row>
    <row r="14" spans="1:261" s="95" customFormat="1" ht="25.5" customHeight="1" x14ac:dyDescent="0.2">
      <c r="A14" s="119" t="s">
        <v>164</v>
      </c>
      <c r="B14" s="120"/>
      <c r="C14" s="120"/>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2"/>
      <c r="BK14" s="82"/>
      <c r="BL14" s="82"/>
      <c r="BM14" s="82"/>
      <c r="BN14" s="82"/>
      <c r="BO14" s="82"/>
      <c r="BP14" s="82"/>
      <c r="BQ14" s="82"/>
      <c r="BR14" s="82"/>
      <c r="BS14" s="82"/>
      <c r="BT14" s="82"/>
      <c r="BU14" s="82"/>
      <c r="BV14" s="82"/>
      <c r="BW14" s="82"/>
      <c r="BX14" s="82"/>
      <c r="BY14" s="82"/>
      <c r="BZ14" s="82"/>
      <c r="CA14" s="82"/>
      <c r="CB14" s="82"/>
      <c r="CC14" s="82"/>
      <c r="CD14" s="82"/>
      <c r="CE14" s="82"/>
      <c r="CF14" s="82"/>
      <c r="CG14" s="82"/>
      <c r="CH14" s="82"/>
      <c r="CI14" s="82"/>
      <c r="CJ14" s="82"/>
      <c r="CK14" s="82"/>
      <c r="CL14" s="82"/>
      <c r="CM14" s="82"/>
      <c r="CN14" s="82"/>
      <c r="CO14" s="82"/>
      <c r="CP14" s="82"/>
      <c r="CQ14" s="82"/>
      <c r="CR14" s="82"/>
      <c r="CS14" s="82"/>
      <c r="CT14" s="82"/>
      <c r="CU14" s="82"/>
      <c r="CV14" s="82"/>
      <c r="CW14" s="82"/>
      <c r="CX14" s="82"/>
      <c r="CY14" s="82"/>
      <c r="CZ14" s="82"/>
      <c r="DA14" s="82"/>
      <c r="DB14" s="82"/>
      <c r="DC14" s="82"/>
      <c r="DD14" s="82"/>
      <c r="DE14" s="82"/>
      <c r="DF14" s="82"/>
      <c r="DG14" s="82"/>
      <c r="DH14" s="82"/>
      <c r="DI14" s="82"/>
      <c r="DJ14" s="82"/>
      <c r="DK14" s="82"/>
      <c r="DL14" s="82"/>
      <c r="DM14" s="82"/>
      <c r="DN14" s="82"/>
      <c r="DO14" s="82"/>
      <c r="DP14" s="82"/>
      <c r="DQ14" s="82"/>
      <c r="DR14" s="82"/>
      <c r="DS14" s="82"/>
      <c r="DT14" s="82"/>
      <c r="DU14" s="82"/>
      <c r="DV14" s="82"/>
      <c r="DW14" s="82"/>
      <c r="DX14" s="82"/>
      <c r="DY14" s="82"/>
      <c r="DZ14" s="82"/>
      <c r="EA14" s="82"/>
      <c r="EB14" s="82"/>
      <c r="EC14" s="82"/>
      <c r="ED14" s="82"/>
      <c r="EE14" s="82"/>
      <c r="EF14" s="82"/>
      <c r="EG14" s="82"/>
      <c r="EH14" s="82"/>
      <c r="EI14" s="82"/>
      <c r="EJ14" s="82"/>
      <c r="EK14" s="82"/>
      <c r="EL14" s="82"/>
      <c r="EM14" s="82"/>
      <c r="EN14" s="82"/>
      <c r="EO14" s="82"/>
      <c r="EP14" s="82"/>
      <c r="EQ14" s="82"/>
      <c r="ER14" s="82"/>
      <c r="ES14" s="82"/>
      <c r="ET14" s="82"/>
      <c r="EU14" s="82"/>
      <c r="EV14" s="82"/>
      <c r="EW14" s="82"/>
      <c r="EX14" s="82"/>
      <c r="EY14" s="82"/>
      <c r="EZ14" s="82"/>
      <c r="FA14" s="82"/>
      <c r="FB14" s="82"/>
      <c r="FC14" s="82"/>
      <c r="FD14" s="82"/>
      <c r="FE14" s="82"/>
      <c r="FF14" s="82"/>
      <c r="FG14" s="82"/>
      <c r="FH14" s="82"/>
      <c r="FI14" s="82"/>
      <c r="FJ14" s="82"/>
      <c r="FK14" s="82"/>
      <c r="FL14" s="82"/>
      <c r="FM14" s="82"/>
      <c r="FN14" s="82"/>
      <c r="FO14" s="82"/>
      <c r="FP14" s="82"/>
      <c r="FQ14" s="82"/>
      <c r="FR14" s="82"/>
      <c r="FS14" s="82"/>
      <c r="FT14" s="82"/>
      <c r="FU14" s="82"/>
      <c r="FV14" s="82"/>
      <c r="FW14" s="82"/>
      <c r="FX14" s="82"/>
      <c r="FY14" s="82"/>
      <c r="FZ14" s="82"/>
      <c r="GA14" s="82"/>
      <c r="GB14" s="82"/>
      <c r="GC14" s="82"/>
      <c r="GD14" s="82"/>
      <c r="GE14" s="82"/>
      <c r="GF14" s="82"/>
      <c r="GG14" s="82"/>
      <c r="GH14" s="82"/>
      <c r="GI14" s="82"/>
      <c r="GJ14" s="82"/>
      <c r="GK14" s="82"/>
      <c r="GL14" s="82"/>
      <c r="GM14" s="82"/>
      <c r="GN14" s="82"/>
      <c r="GO14" s="82"/>
      <c r="GP14" s="82"/>
      <c r="GQ14" s="82"/>
      <c r="GR14" s="82"/>
      <c r="GS14" s="82"/>
      <c r="GT14" s="82"/>
      <c r="GU14" s="82"/>
      <c r="GV14" s="82"/>
      <c r="GW14" s="82"/>
      <c r="GX14" s="82"/>
      <c r="GY14" s="82"/>
      <c r="GZ14" s="82"/>
      <c r="HA14" s="82"/>
      <c r="HB14" s="82"/>
      <c r="HC14" s="82"/>
      <c r="HD14" s="82"/>
      <c r="HE14" s="82"/>
      <c r="HF14" s="82"/>
      <c r="HG14" s="82"/>
      <c r="HH14" s="82"/>
      <c r="HI14" s="82"/>
      <c r="HJ14" s="82"/>
      <c r="HK14" s="82"/>
      <c r="HL14" s="82"/>
      <c r="HM14" s="82"/>
      <c r="HN14" s="82"/>
      <c r="HO14" s="82"/>
      <c r="HP14" s="82"/>
      <c r="HQ14" s="82"/>
      <c r="HR14" s="82"/>
      <c r="HS14" s="82"/>
      <c r="HT14" s="82"/>
      <c r="HU14" s="82"/>
      <c r="HV14" s="82"/>
      <c r="HW14" s="82"/>
      <c r="HX14" s="82"/>
      <c r="HY14" s="82"/>
      <c r="HZ14" s="82"/>
      <c r="IA14" s="82"/>
      <c r="IB14" s="82"/>
      <c r="IC14" s="82"/>
      <c r="ID14" s="82"/>
      <c r="IE14" s="82"/>
      <c r="IF14" s="82"/>
      <c r="IG14" s="82"/>
      <c r="IH14" s="82"/>
      <c r="II14" s="82"/>
      <c r="IJ14" s="82"/>
      <c r="IK14" s="82"/>
      <c r="IL14" s="82"/>
      <c r="IM14" s="82"/>
      <c r="IN14" s="82"/>
      <c r="IO14" s="82"/>
      <c r="IP14" s="82"/>
      <c r="IQ14" s="82"/>
      <c r="IR14" s="82"/>
      <c r="IS14" s="82"/>
      <c r="IT14" s="82"/>
      <c r="IU14" s="82"/>
      <c r="IV14" s="82"/>
      <c r="IW14" s="82"/>
      <c r="IX14" s="82"/>
      <c r="IY14" s="82"/>
      <c r="IZ14" s="82"/>
      <c r="JA14" s="82"/>
    </row>
    <row r="15" spans="1:261" s="95" customFormat="1" ht="14.25" x14ac:dyDescent="0.2">
      <c r="A15" s="96"/>
      <c r="B15" s="96"/>
      <c r="C15" s="97"/>
      <c r="D15" s="82"/>
      <c r="E15" s="82"/>
      <c r="F15" s="82"/>
      <c r="G15" s="82"/>
      <c r="H15" s="82"/>
      <c r="I15" s="82"/>
      <c r="J15" s="82"/>
      <c r="K15" s="82"/>
      <c r="L15" s="82"/>
      <c r="M15" s="82"/>
      <c r="N15" s="82"/>
      <c r="O15" s="82"/>
      <c r="P15" s="82"/>
      <c r="Q15" s="82"/>
      <c r="R15" s="82"/>
      <c r="S15" s="82"/>
      <c r="T15" s="82"/>
      <c r="U15" s="82"/>
      <c r="V15" s="82"/>
      <c r="W15" s="82"/>
      <c r="X15" s="82"/>
      <c r="Y15" s="82"/>
      <c r="Z15" s="82"/>
      <c r="AA15" s="82"/>
      <c r="AB15" s="82"/>
      <c r="AC15" s="82"/>
      <c r="AD15" s="82"/>
      <c r="AE15" s="82"/>
      <c r="AF15" s="82"/>
      <c r="AG15" s="82"/>
      <c r="AH15" s="82"/>
      <c r="AI15" s="82"/>
      <c r="AJ15" s="82"/>
      <c r="AK15" s="82"/>
      <c r="AL15" s="82"/>
      <c r="AM15" s="82"/>
      <c r="AN15" s="82"/>
      <c r="AO15" s="82"/>
      <c r="AP15" s="82"/>
      <c r="AQ15" s="82"/>
      <c r="AR15" s="82"/>
      <c r="AS15" s="82"/>
      <c r="AT15" s="82"/>
      <c r="AU15" s="82"/>
      <c r="AV15" s="82"/>
      <c r="AW15" s="82"/>
      <c r="AX15" s="82"/>
      <c r="AY15" s="82"/>
      <c r="AZ15" s="82"/>
      <c r="BA15" s="82"/>
      <c r="BB15" s="82"/>
      <c r="BC15" s="82"/>
      <c r="BD15" s="82"/>
      <c r="BE15" s="82"/>
      <c r="BF15" s="82"/>
      <c r="BG15" s="82"/>
      <c r="BH15" s="82"/>
      <c r="BI15" s="82"/>
      <c r="BJ15" s="82"/>
      <c r="BK15" s="82"/>
      <c r="BL15" s="82"/>
      <c r="BM15" s="82"/>
      <c r="BN15" s="82"/>
      <c r="BO15" s="82"/>
      <c r="BP15" s="82"/>
      <c r="BQ15" s="82"/>
      <c r="BR15" s="82"/>
      <c r="BS15" s="82"/>
      <c r="BT15" s="82"/>
      <c r="BU15" s="82"/>
      <c r="BV15" s="82"/>
      <c r="BW15" s="82"/>
      <c r="BX15" s="82"/>
      <c r="BY15" s="82"/>
      <c r="BZ15" s="82"/>
      <c r="CA15" s="82"/>
      <c r="CB15" s="82"/>
      <c r="CC15" s="82"/>
      <c r="CD15" s="82"/>
      <c r="CE15" s="82"/>
      <c r="CF15" s="82"/>
      <c r="CG15" s="82"/>
      <c r="CH15" s="82"/>
      <c r="CI15" s="82"/>
      <c r="CJ15" s="82"/>
      <c r="CK15" s="82"/>
      <c r="CL15" s="82"/>
      <c r="CM15" s="82"/>
      <c r="CN15" s="82"/>
      <c r="CO15" s="82"/>
      <c r="CP15" s="82"/>
      <c r="CQ15" s="82"/>
      <c r="CR15" s="82"/>
      <c r="CS15" s="82"/>
      <c r="CT15" s="82"/>
      <c r="CU15" s="82"/>
      <c r="CV15" s="82"/>
      <c r="CW15" s="82"/>
      <c r="CX15" s="82"/>
      <c r="CY15" s="82"/>
      <c r="CZ15" s="82"/>
      <c r="DA15" s="82"/>
      <c r="DB15" s="82"/>
      <c r="DC15" s="82"/>
      <c r="DD15" s="82"/>
      <c r="DE15" s="82"/>
      <c r="DF15" s="82"/>
      <c r="DG15" s="82"/>
      <c r="DH15" s="82"/>
      <c r="DI15" s="82"/>
      <c r="DJ15" s="82"/>
      <c r="DK15" s="82"/>
      <c r="DL15" s="82"/>
      <c r="DM15" s="82"/>
      <c r="DN15" s="82"/>
      <c r="DO15" s="82"/>
      <c r="DP15" s="82"/>
      <c r="DQ15" s="82"/>
      <c r="DR15" s="82"/>
      <c r="DS15" s="82"/>
      <c r="DT15" s="82"/>
      <c r="DU15" s="82"/>
      <c r="DV15" s="82"/>
      <c r="DW15" s="82"/>
      <c r="DX15" s="82"/>
      <c r="DY15" s="82"/>
      <c r="DZ15" s="82"/>
      <c r="EA15" s="82"/>
      <c r="EB15" s="82"/>
      <c r="EC15" s="82"/>
      <c r="ED15" s="82"/>
      <c r="EE15" s="82"/>
      <c r="EF15" s="82"/>
      <c r="EG15" s="82"/>
      <c r="EH15" s="82"/>
      <c r="EI15" s="82"/>
      <c r="EJ15" s="82"/>
      <c r="EK15" s="82"/>
      <c r="EL15" s="82"/>
      <c r="EM15" s="82"/>
      <c r="EN15" s="82"/>
      <c r="EO15" s="82"/>
      <c r="EP15" s="82"/>
      <c r="EQ15" s="82"/>
      <c r="ER15" s="82"/>
      <c r="ES15" s="82"/>
      <c r="ET15" s="82"/>
      <c r="EU15" s="82"/>
      <c r="EV15" s="82"/>
      <c r="EW15" s="82"/>
      <c r="EX15" s="82"/>
      <c r="EY15" s="82"/>
      <c r="EZ15" s="82"/>
      <c r="FA15" s="82"/>
      <c r="FB15" s="82"/>
      <c r="FC15" s="82"/>
      <c r="FD15" s="82"/>
      <c r="FE15" s="82"/>
      <c r="FF15" s="82"/>
      <c r="FG15" s="82"/>
      <c r="FH15" s="82"/>
      <c r="FI15" s="82"/>
      <c r="FJ15" s="82"/>
      <c r="FK15" s="82"/>
      <c r="FL15" s="82"/>
      <c r="FM15" s="82"/>
      <c r="FN15" s="82"/>
      <c r="FO15" s="82"/>
      <c r="FP15" s="82"/>
      <c r="FQ15" s="82"/>
      <c r="FR15" s="82"/>
      <c r="FS15" s="82"/>
      <c r="FT15" s="82"/>
      <c r="FU15" s="82"/>
      <c r="FV15" s="82"/>
      <c r="FW15" s="82"/>
      <c r="FX15" s="82"/>
      <c r="FY15" s="82"/>
      <c r="FZ15" s="82"/>
      <c r="GA15" s="82"/>
      <c r="GB15" s="82"/>
      <c r="GC15" s="82"/>
      <c r="GD15" s="82"/>
      <c r="GE15" s="82"/>
      <c r="GF15" s="82"/>
      <c r="GG15" s="82"/>
      <c r="GH15" s="82"/>
      <c r="GI15" s="82"/>
      <c r="GJ15" s="82"/>
      <c r="GK15" s="82"/>
      <c r="GL15" s="82"/>
      <c r="GM15" s="82"/>
      <c r="GN15" s="82"/>
      <c r="GO15" s="82"/>
      <c r="GP15" s="82"/>
      <c r="GQ15" s="82"/>
      <c r="GR15" s="82"/>
      <c r="GS15" s="82"/>
      <c r="GT15" s="82"/>
      <c r="GU15" s="82"/>
      <c r="GV15" s="82"/>
      <c r="GW15" s="82"/>
      <c r="GX15" s="82"/>
      <c r="GY15" s="82"/>
      <c r="GZ15" s="82"/>
      <c r="HA15" s="82"/>
      <c r="HB15" s="82"/>
      <c r="HC15" s="82"/>
      <c r="HD15" s="82"/>
      <c r="HE15" s="82"/>
      <c r="HF15" s="82"/>
      <c r="HG15" s="82"/>
      <c r="HH15" s="82"/>
      <c r="HI15" s="82"/>
      <c r="HJ15" s="82"/>
      <c r="HK15" s="82"/>
      <c r="HL15" s="82"/>
      <c r="HM15" s="82"/>
      <c r="HN15" s="82"/>
      <c r="HO15" s="82"/>
      <c r="HP15" s="82"/>
      <c r="HQ15" s="82"/>
      <c r="HR15" s="82"/>
      <c r="HS15" s="82"/>
      <c r="HT15" s="82"/>
      <c r="HU15" s="82"/>
      <c r="HV15" s="82"/>
      <c r="HW15" s="82"/>
      <c r="HX15" s="82"/>
      <c r="HY15" s="82"/>
      <c r="HZ15" s="82"/>
      <c r="IA15" s="82"/>
      <c r="IB15" s="82"/>
      <c r="IC15" s="82"/>
      <c r="ID15" s="82"/>
      <c r="IE15" s="82"/>
      <c r="IF15" s="82"/>
      <c r="IG15" s="82"/>
      <c r="IH15" s="82"/>
      <c r="II15" s="82"/>
      <c r="IJ15" s="82"/>
      <c r="IK15" s="82"/>
      <c r="IL15" s="82"/>
      <c r="IM15" s="82"/>
      <c r="IN15" s="82"/>
      <c r="IO15" s="82"/>
      <c r="IP15" s="82"/>
      <c r="IQ15" s="82"/>
      <c r="IR15" s="82"/>
      <c r="IS15" s="82"/>
      <c r="IT15" s="82"/>
      <c r="IU15" s="82"/>
      <c r="IV15" s="82"/>
      <c r="IW15" s="82"/>
      <c r="IX15" s="82"/>
      <c r="IY15" s="82"/>
      <c r="IZ15" s="82"/>
      <c r="JA15" s="82"/>
    </row>
    <row r="16" spans="1:261" ht="15" x14ac:dyDescent="0.2">
      <c r="A16" s="86" t="s">
        <v>43</v>
      </c>
      <c r="B16" s="87" t="s">
        <v>158</v>
      </c>
      <c r="C16" s="88"/>
    </row>
    <row r="17" spans="1:3" ht="15" x14ac:dyDescent="0.2">
      <c r="A17" s="86"/>
      <c r="B17" s="89" t="s">
        <v>159</v>
      </c>
      <c r="C17" s="88">
        <v>320</v>
      </c>
    </row>
    <row r="18" spans="1:3" ht="15" x14ac:dyDescent="0.2">
      <c r="A18" s="86"/>
      <c r="B18" s="89" t="s">
        <v>160</v>
      </c>
      <c r="C18" s="88">
        <v>288</v>
      </c>
    </row>
    <row r="19" spans="1:3" ht="15" x14ac:dyDescent="0.2">
      <c r="A19" s="86"/>
      <c r="B19" s="89" t="s">
        <v>1</v>
      </c>
      <c r="C19" s="91">
        <v>0.9</v>
      </c>
    </row>
    <row r="20" spans="1:3" ht="15" x14ac:dyDescent="0.2">
      <c r="A20" s="86"/>
      <c r="B20" s="89"/>
      <c r="C20" s="88"/>
    </row>
    <row r="21" spans="1:3" ht="15" x14ac:dyDescent="0.2">
      <c r="A21" s="86"/>
      <c r="B21" s="87" t="s">
        <v>161</v>
      </c>
      <c r="C21" s="88"/>
    </row>
    <row r="22" spans="1:3" ht="15" x14ac:dyDescent="0.2">
      <c r="A22" s="86"/>
      <c r="B22" s="89" t="s">
        <v>162</v>
      </c>
      <c r="C22" s="88">
        <v>263</v>
      </c>
    </row>
    <row r="23" spans="1:3" ht="15" x14ac:dyDescent="0.2">
      <c r="A23" s="86"/>
      <c r="B23" s="89" t="s">
        <v>2</v>
      </c>
      <c r="C23" s="91">
        <v>0.91320000000000001</v>
      </c>
    </row>
    <row r="24" spans="1:3" ht="15" x14ac:dyDescent="0.2">
      <c r="A24" s="86"/>
      <c r="B24" s="89"/>
      <c r="C24" s="88"/>
    </row>
    <row r="25" spans="1:3" ht="30" x14ac:dyDescent="0.2">
      <c r="A25" s="86"/>
      <c r="B25" s="87" t="s">
        <v>166</v>
      </c>
      <c r="C25" s="101">
        <v>9811</v>
      </c>
    </row>
    <row r="26" spans="1:3" ht="15" x14ac:dyDescent="0.2">
      <c r="A26" s="86"/>
      <c r="B26" s="89"/>
      <c r="C26" s="88"/>
    </row>
    <row r="27" spans="1:3" ht="15.75" thickBot="1" x14ac:dyDescent="0.25">
      <c r="A27" s="102"/>
      <c r="B27" s="103" t="s">
        <v>3</v>
      </c>
      <c r="C27" s="104">
        <v>44110</v>
      </c>
    </row>
    <row r="28" spans="1:3" ht="15" x14ac:dyDescent="0.2">
      <c r="A28" s="86" t="s">
        <v>116</v>
      </c>
      <c r="B28" s="87" t="s">
        <v>158</v>
      </c>
      <c r="C28" s="88"/>
    </row>
    <row r="29" spans="1:3" ht="15" x14ac:dyDescent="0.2">
      <c r="A29" s="86"/>
      <c r="B29" s="89" t="s">
        <v>159</v>
      </c>
      <c r="C29" s="88">
        <v>9</v>
      </c>
    </row>
    <row r="30" spans="1:3" ht="15" x14ac:dyDescent="0.2">
      <c r="A30" s="86"/>
      <c r="B30" s="89" t="s">
        <v>160</v>
      </c>
      <c r="C30" s="88">
        <v>5</v>
      </c>
    </row>
    <row r="31" spans="1:3" ht="15" x14ac:dyDescent="0.2">
      <c r="A31" s="86"/>
      <c r="B31" s="89" t="s">
        <v>1</v>
      </c>
      <c r="C31" s="91">
        <v>0.55559999999999998</v>
      </c>
    </row>
    <row r="32" spans="1:3" ht="15" x14ac:dyDescent="0.2">
      <c r="A32" s="86"/>
      <c r="B32" s="89"/>
      <c r="C32" s="88"/>
    </row>
    <row r="33" spans="1:3" ht="15" x14ac:dyDescent="0.2">
      <c r="A33" s="86"/>
      <c r="B33" s="87" t="s">
        <v>161</v>
      </c>
      <c r="C33" s="88"/>
    </row>
    <row r="34" spans="1:3" ht="15" x14ac:dyDescent="0.2">
      <c r="A34" s="86"/>
      <c r="B34" s="89" t="s">
        <v>162</v>
      </c>
      <c r="C34" s="88">
        <v>5</v>
      </c>
    </row>
    <row r="35" spans="1:3" ht="15" x14ac:dyDescent="0.2">
      <c r="A35" s="86"/>
      <c r="B35" s="89" t="s">
        <v>2</v>
      </c>
      <c r="C35" s="91">
        <v>1</v>
      </c>
    </row>
    <row r="36" spans="1:3" ht="15" x14ac:dyDescent="0.2">
      <c r="A36" s="86"/>
      <c r="B36" s="89"/>
      <c r="C36" s="88"/>
    </row>
    <row r="37" spans="1:3" ht="30" x14ac:dyDescent="0.2">
      <c r="A37" s="86"/>
      <c r="B37" s="87" t="s">
        <v>166</v>
      </c>
      <c r="C37" s="101" t="s">
        <v>167</v>
      </c>
    </row>
    <row r="38" spans="1:3" ht="15" x14ac:dyDescent="0.2">
      <c r="A38" s="86"/>
      <c r="B38" s="89"/>
      <c r="C38" s="88"/>
    </row>
    <row r="39" spans="1:3" ht="15.75" thickBot="1" x14ac:dyDescent="0.25">
      <c r="A39" s="102"/>
      <c r="B39" s="103" t="s">
        <v>3</v>
      </c>
      <c r="C39" s="104" t="s">
        <v>167</v>
      </c>
    </row>
    <row r="40" spans="1:3" ht="15" x14ac:dyDescent="0.2">
      <c r="A40" s="86" t="s">
        <v>76</v>
      </c>
      <c r="B40" s="87" t="s">
        <v>158</v>
      </c>
      <c r="C40" s="88"/>
    </row>
    <row r="41" spans="1:3" ht="15" x14ac:dyDescent="0.2">
      <c r="A41" s="86"/>
      <c r="B41" s="89" t="s">
        <v>159</v>
      </c>
      <c r="C41" s="88">
        <v>29</v>
      </c>
    </row>
    <row r="42" spans="1:3" ht="15" x14ac:dyDescent="0.2">
      <c r="A42" s="86"/>
      <c r="B42" s="89" t="s">
        <v>160</v>
      </c>
      <c r="C42" s="88">
        <v>28</v>
      </c>
    </row>
    <row r="43" spans="1:3" ht="15" x14ac:dyDescent="0.2">
      <c r="A43" s="86"/>
      <c r="B43" s="89" t="s">
        <v>1</v>
      </c>
      <c r="C43" s="91">
        <v>0.96550000000000002</v>
      </c>
    </row>
    <row r="44" spans="1:3" ht="15" x14ac:dyDescent="0.2">
      <c r="A44" s="86"/>
      <c r="B44" s="89"/>
      <c r="C44" s="88"/>
    </row>
    <row r="45" spans="1:3" ht="15" x14ac:dyDescent="0.2">
      <c r="A45" s="86"/>
      <c r="B45" s="87" t="s">
        <v>161</v>
      </c>
      <c r="C45" s="88"/>
    </row>
    <row r="46" spans="1:3" ht="15" x14ac:dyDescent="0.2">
      <c r="A46" s="86"/>
      <c r="B46" s="89" t="s">
        <v>162</v>
      </c>
      <c r="C46" s="88">
        <v>28</v>
      </c>
    </row>
    <row r="47" spans="1:3" ht="15" x14ac:dyDescent="0.2">
      <c r="A47" s="86"/>
      <c r="B47" s="89" t="s">
        <v>2</v>
      </c>
      <c r="C47" s="91">
        <v>1</v>
      </c>
    </row>
    <row r="48" spans="1:3" ht="15" x14ac:dyDescent="0.2">
      <c r="A48" s="86"/>
      <c r="B48" s="89"/>
      <c r="C48" s="88"/>
    </row>
    <row r="49" spans="1:3" ht="30" x14ac:dyDescent="0.2">
      <c r="A49" s="86"/>
      <c r="B49" s="87" t="s">
        <v>166</v>
      </c>
      <c r="C49" s="101" t="s">
        <v>167</v>
      </c>
    </row>
    <row r="50" spans="1:3" ht="15" x14ac:dyDescent="0.2">
      <c r="A50" s="86"/>
      <c r="B50" s="89"/>
      <c r="C50" s="88"/>
    </row>
    <row r="51" spans="1:3" ht="15.75" thickBot="1" x14ac:dyDescent="0.25">
      <c r="A51" s="102"/>
      <c r="B51" s="103" t="s">
        <v>3</v>
      </c>
      <c r="C51" s="104" t="s">
        <v>167</v>
      </c>
    </row>
    <row r="52" spans="1:3" ht="15" x14ac:dyDescent="0.2">
      <c r="A52" s="86" t="s">
        <v>35</v>
      </c>
      <c r="B52" s="87" t="s">
        <v>158</v>
      </c>
      <c r="C52" s="88"/>
    </row>
    <row r="53" spans="1:3" ht="15" x14ac:dyDescent="0.2">
      <c r="A53" s="86"/>
      <c r="B53" s="89" t="s">
        <v>159</v>
      </c>
      <c r="C53" s="90">
        <v>1175</v>
      </c>
    </row>
    <row r="54" spans="1:3" ht="15" x14ac:dyDescent="0.2">
      <c r="A54" s="86"/>
      <c r="B54" s="89" t="s">
        <v>160</v>
      </c>
      <c r="C54" s="90">
        <v>1071</v>
      </c>
    </row>
    <row r="55" spans="1:3" ht="15" x14ac:dyDescent="0.2">
      <c r="A55" s="86"/>
      <c r="B55" s="89" t="s">
        <v>1</v>
      </c>
      <c r="C55" s="91">
        <v>0.91149999999999998</v>
      </c>
    </row>
    <row r="56" spans="1:3" ht="15" x14ac:dyDescent="0.2">
      <c r="A56" s="86"/>
      <c r="B56" s="89"/>
      <c r="C56" s="88"/>
    </row>
    <row r="57" spans="1:3" ht="15" x14ac:dyDescent="0.2">
      <c r="A57" s="86"/>
      <c r="B57" s="87" t="s">
        <v>161</v>
      </c>
      <c r="C57" s="88"/>
    </row>
    <row r="58" spans="1:3" ht="15" x14ac:dyDescent="0.2">
      <c r="A58" s="86"/>
      <c r="B58" s="89" t="s">
        <v>162</v>
      </c>
      <c r="C58" s="88">
        <v>998</v>
      </c>
    </row>
    <row r="59" spans="1:3" ht="15" x14ac:dyDescent="0.2">
      <c r="A59" s="86"/>
      <c r="B59" s="89" t="s">
        <v>2</v>
      </c>
      <c r="C59" s="91">
        <v>0.93179999999999996</v>
      </c>
    </row>
    <row r="60" spans="1:3" ht="15" x14ac:dyDescent="0.2">
      <c r="A60" s="86"/>
      <c r="B60" s="89"/>
      <c r="C60" s="88"/>
    </row>
    <row r="61" spans="1:3" ht="30" x14ac:dyDescent="0.2">
      <c r="A61" s="86"/>
      <c r="B61" s="87" t="s">
        <v>166</v>
      </c>
      <c r="C61" s="101">
        <v>3118</v>
      </c>
    </row>
    <row r="62" spans="1:3" ht="15" x14ac:dyDescent="0.2">
      <c r="A62" s="86"/>
      <c r="B62" s="89"/>
      <c r="C62" s="88"/>
    </row>
    <row r="63" spans="1:3" ht="15.75" thickBot="1" x14ac:dyDescent="0.25">
      <c r="A63" s="102"/>
      <c r="B63" s="103" t="s">
        <v>3</v>
      </c>
      <c r="C63" s="104">
        <v>29832</v>
      </c>
    </row>
    <row r="64" spans="1:3" ht="15" x14ac:dyDescent="0.2">
      <c r="A64" s="86" t="s">
        <v>34</v>
      </c>
      <c r="B64" s="87" t="s">
        <v>158</v>
      </c>
      <c r="C64" s="88"/>
    </row>
    <row r="65" spans="1:3" ht="15" x14ac:dyDescent="0.2">
      <c r="A65" s="86"/>
      <c r="B65" s="89" t="s">
        <v>159</v>
      </c>
      <c r="C65" s="90">
        <v>5235</v>
      </c>
    </row>
    <row r="66" spans="1:3" ht="15" x14ac:dyDescent="0.2">
      <c r="A66" s="86"/>
      <c r="B66" s="89" t="s">
        <v>160</v>
      </c>
      <c r="C66" s="90">
        <v>2818</v>
      </c>
    </row>
    <row r="67" spans="1:3" ht="15" x14ac:dyDescent="0.2">
      <c r="A67" s="86"/>
      <c r="B67" s="89" t="s">
        <v>1</v>
      </c>
      <c r="C67" s="91">
        <v>0.5383</v>
      </c>
    </row>
    <row r="68" spans="1:3" ht="15" x14ac:dyDescent="0.2">
      <c r="A68" s="86"/>
      <c r="B68" s="89"/>
      <c r="C68" s="88"/>
    </row>
    <row r="69" spans="1:3" ht="15" x14ac:dyDescent="0.2">
      <c r="A69" s="86"/>
      <c r="B69" s="87" t="s">
        <v>161</v>
      </c>
      <c r="C69" s="88"/>
    </row>
    <row r="70" spans="1:3" ht="15" x14ac:dyDescent="0.2">
      <c r="A70" s="86"/>
      <c r="B70" s="89" t="s">
        <v>162</v>
      </c>
      <c r="C70" s="90">
        <v>2307</v>
      </c>
    </row>
    <row r="71" spans="1:3" ht="15" x14ac:dyDescent="0.2">
      <c r="A71" s="86"/>
      <c r="B71" s="89" t="s">
        <v>2</v>
      </c>
      <c r="C71" s="91">
        <v>0.81869999999999998</v>
      </c>
    </row>
    <row r="72" spans="1:3" ht="15" x14ac:dyDescent="0.2">
      <c r="A72" s="86"/>
      <c r="B72" s="89"/>
      <c r="C72" s="88"/>
    </row>
    <row r="73" spans="1:3" ht="30" x14ac:dyDescent="0.2">
      <c r="A73" s="86"/>
      <c r="B73" s="87" t="s">
        <v>166</v>
      </c>
      <c r="C73" s="101">
        <v>5184</v>
      </c>
    </row>
    <row r="74" spans="1:3" ht="15" x14ac:dyDescent="0.2">
      <c r="A74" s="86"/>
      <c r="B74" s="89"/>
      <c r="C74" s="88"/>
    </row>
    <row r="75" spans="1:3" ht="15.75" thickBot="1" x14ac:dyDescent="0.25">
      <c r="A75" s="102"/>
      <c r="B75" s="103" t="s">
        <v>3</v>
      </c>
      <c r="C75" s="104">
        <v>20600</v>
      </c>
    </row>
    <row r="76" spans="1:3" ht="15" x14ac:dyDescent="0.2">
      <c r="A76" s="86" t="s">
        <v>29</v>
      </c>
      <c r="B76" s="87" t="s">
        <v>158</v>
      </c>
      <c r="C76" s="88"/>
    </row>
    <row r="77" spans="1:3" ht="15" x14ac:dyDescent="0.2">
      <c r="A77" s="86"/>
      <c r="B77" s="89" t="s">
        <v>159</v>
      </c>
      <c r="C77" s="88">
        <v>388</v>
      </c>
    </row>
    <row r="78" spans="1:3" ht="15" x14ac:dyDescent="0.2">
      <c r="A78" s="86"/>
      <c r="B78" s="89" t="s">
        <v>160</v>
      </c>
      <c r="C78" s="88">
        <v>364</v>
      </c>
    </row>
    <row r="79" spans="1:3" ht="15" x14ac:dyDescent="0.2">
      <c r="A79" s="86"/>
      <c r="B79" s="89" t="s">
        <v>1</v>
      </c>
      <c r="C79" s="91">
        <v>0.93810000000000004</v>
      </c>
    </row>
    <row r="80" spans="1:3" ht="15" x14ac:dyDescent="0.2">
      <c r="A80" s="86"/>
      <c r="B80" s="89"/>
      <c r="C80" s="88"/>
    </row>
    <row r="81" spans="1:3" ht="15" x14ac:dyDescent="0.2">
      <c r="A81" s="86"/>
      <c r="B81" s="87" t="s">
        <v>161</v>
      </c>
      <c r="C81" s="88"/>
    </row>
    <row r="82" spans="1:3" ht="15" x14ac:dyDescent="0.2">
      <c r="A82" s="86"/>
      <c r="B82" s="89" t="s">
        <v>162</v>
      </c>
      <c r="C82" s="88">
        <v>330</v>
      </c>
    </row>
    <row r="83" spans="1:3" ht="15" x14ac:dyDescent="0.2">
      <c r="A83" s="86"/>
      <c r="B83" s="89" t="s">
        <v>2</v>
      </c>
      <c r="C83" s="91">
        <v>0.90659999999999996</v>
      </c>
    </row>
    <row r="84" spans="1:3" ht="15" x14ac:dyDescent="0.2">
      <c r="A84" s="86"/>
      <c r="B84" s="89"/>
      <c r="C84" s="88"/>
    </row>
    <row r="85" spans="1:3" ht="30" x14ac:dyDescent="0.2">
      <c r="A85" s="86"/>
      <c r="B85" s="87" t="s">
        <v>166</v>
      </c>
      <c r="C85" s="101">
        <v>12754</v>
      </c>
    </row>
    <row r="86" spans="1:3" ht="15" x14ac:dyDescent="0.2">
      <c r="A86" s="86"/>
      <c r="B86" s="89"/>
      <c r="C86" s="88"/>
    </row>
    <row r="87" spans="1:3" ht="15.75" thickBot="1" x14ac:dyDescent="0.25">
      <c r="A87" s="102"/>
      <c r="B87" s="103" t="s">
        <v>3</v>
      </c>
      <c r="C87" s="104">
        <v>38200</v>
      </c>
    </row>
    <row r="88" spans="1:3" ht="15" x14ac:dyDescent="0.2">
      <c r="A88" s="86" t="s">
        <v>77</v>
      </c>
      <c r="B88" s="87" t="s">
        <v>158</v>
      </c>
      <c r="C88" s="88"/>
    </row>
    <row r="89" spans="1:3" ht="15" x14ac:dyDescent="0.2">
      <c r="A89" s="86"/>
      <c r="B89" s="89" t="s">
        <v>159</v>
      </c>
      <c r="C89" s="88">
        <v>387</v>
      </c>
    </row>
    <row r="90" spans="1:3" ht="15" x14ac:dyDescent="0.2">
      <c r="A90" s="86"/>
      <c r="B90" s="89" t="s">
        <v>160</v>
      </c>
      <c r="C90" s="88">
        <v>277</v>
      </c>
    </row>
    <row r="91" spans="1:3" ht="15" x14ac:dyDescent="0.2">
      <c r="A91" s="86"/>
      <c r="B91" s="89" t="s">
        <v>1</v>
      </c>
      <c r="C91" s="91">
        <v>0.71579999999999999</v>
      </c>
    </row>
    <row r="92" spans="1:3" ht="15" x14ac:dyDescent="0.2">
      <c r="A92" s="86"/>
      <c r="B92" s="89"/>
      <c r="C92" s="88"/>
    </row>
    <row r="93" spans="1:3" ht="15" x14ac:dyDescent="0.2">
      <c r="A93" s="86"/>
      <c r="B93" s="87" t="s">
        <v>161</v>
      </c>
      <c r="C93" s="88"/>
    </row>
    <row r="94" spans="1:3" ht="15" x14ac:dyDescent="0.2">
      <c r="A94" s="86"/>
      <c r="B94" s="89" t="s">
        <v>162</v>
      </c>
      <c r="C94" s="88">
        <v>261</v>
      </c>
    </row>
    <row r="95" spans="1:3" ht="15" x14ac:dyDescent="0.2">
      <c r="A95" s="86"/>
      <c r="B95" s="89" t="s">
        <v>2</v>
      </c>
      <c r="C95" s="91">
        <v>0.94220000000000004</v>
      </c>
    </row>
    <row r="96" spans="1:3" ht="15" x14ac:dyDescent="0.2">
      <c r="A96" s="86"/>
      <c r="B96" s="89"/>
      <c r="C96" s="88"/>
    </row>
    <row r="97" spans="1:3" ht="30" x14ac:dyDescent="0.2">
      <c r="A97" s="86"/>
      <c r="B97" s="87" t="s">
        <v>166</v>
      </c>
      <c r="C97" s="101">
        <v>4538</v>
      </c>
    </row>
    <row r="98" spans="1:3" ht="15" x14ac:dyDescent="0.2">
      <c r="A98" s="86"/>
      <c r="B98" s="89"/>
      <c r="C98" s="88"/>
    </row>
    <row r="99" spans="1:3" ht="15.75" thickBot="1" x14ac:dyDescent="0.25">
      <c r="A99" s="102"/>
      <c r="B99" s="103" t="s">
        <v>3</v>
      </c>
      <c r="C99" s="104">
        <v>26595</v>
      </c>
    </row>
    <row r="100" spans="1:3" ht="15" x14ac:dyDescent="0.2">
      <c r="A100" s="86" t="s">
        <v>23</v>
      </c>
      <c r="B100" s="87" t="s">
        <v>158</v>
      </c>
      <c r="C100" s="88"/>
    </row>
    <row r="101" spans="1:3" ht="15" x14ac:dyDescent="0.2">
      <c r="A101" s="86"/>
      <c r="B101" s="89" t="s">
        <v>159</v>
      </c>
      <c r="C101" s="90">
        <v>8377</v>
      </c>
    </row>
    <row r="102" spans="1:3" ht="15" x14ac:dyDescent="0.2">
      <c r="A102" s="86"/>
      <c r="B102" s="89" t="s">
        <v>160</v>
      </c>
      <c r="C102" s="90">
        <v>6802</v>
      </c>
    </row>
    <row r="103" spans="1:3" ht="15" x14ac:dyDescent="0.2">
      <c r="A103" s="86"/>
      <c r="B103" s="89" t="s">
        <v>1</v>
      </c>
      <c r="C103" s="91">
        <v>0.81200000000000006</v>
      </c>
    </row>
    <row r="104" spans="1:3" ht="15" x14ac:dyDescent="0.2">
      <c r="A104" s="86"/>
      <c r="B104" s="89"/>
      <c r="C104" s="88"/>
    </row>
    <row r="105" spans="1:3" ht="15" x14ac:dyDescent="0.2">
      <c r="A105" s="86"/>
      <c r="B105" s="87" t="s">
        <v>161</v>
      </c>
      <c r="C105" s="88"/>
    </row>
    <row r="106" spans="1:3" ht="15" x14ac:dyDescent="0.2">
      <c r="A106" s="86"/>
      <c r="B106" s="89" t="s">
        <v>162</v>
      </c>
      <c r="C106" s="90">
        <v>6402</v>
      </c>
    </row>
    <row r="107" spans="1:3" ht="15" x14ac:dyDescent="0.2">
      <c r="A107" s="86"/>
      <c r="B107" s="89" t="s">
        <v>2</v>
      </c>
      <c r="C107" s="91">
        <v>0.94120000000000004</v>
      </c>
    </row>
    <row r="108" spans="1:3" ht="15" x14ac:dyDescent="0.2">
      <c r="A108" s="86"/>
      <c r="B108" s="89"/>
      <c r="C108" s="88"/>
    </row>
    <row r="109" spans="1:3" ht="30" x14ac:dyDescent="0.2">
      <c r="A109" s="86"/>
      <c r="B109" s="87" t="s">
        <v>166</v>
      </c>
      <c r="C109" s="101">
        <v>3886</v>
      </c>
    </row>
    <row r="110" spans="1:3" ht="15" x14ac:dyDescent="0.2">
      <c r="A110" s="86"/>
      <c r="B110" s="89"/>
      <c r="C110" s="88"/>
    </row>
    <row r="111" spans="1:3" ht="15.75" thickBot="1" x14ac:dyDescent="0.25">
      <c r="A111" s="102"/>
      <c r="B111" s="103" t="s">
        <v>3</v>
      </c>
      <c r="C111" s="104">
        <v>44650</v>
      </c>
    </row>
    <row r="112" spans="1:3" ht="15" x14ac:dyDescent="0.2">
      <c r="A112" s="86" t="s">
        <v>15</v>
      </c>
      <c r="B112" s="87" t="s">
        <v>158</v>
      </c>
      <c r="C112" s="88"/>
    </row>
    <row r="113" spans="1:3" ht="15" x14ac:dyDescent="0.2">
      <c r="A113" s="86"/>
      <c r="B113" s="89" t="s">
        <v>159</v>
      </c>
      <c r="C113" s="90">
        <v>1702</v>
      </c>
    </row>
    <row r="114" spans="1:3" ht="15" x14ac:dyDescent="0.2">
      <c r="A114" s="86"/>
      <c r="B114" s="89" t="s">
        <v>160</v>
      </c>
      <c r="C114" s="90">
        <v>1415</v>
      </c>
    </row>
    <row r="115" spans="1:3" ht="15" x14ac:dyDescent="0.2">
      <c r="A115" s="86"/>
      <c r="B115" s="89" t="s">
        <v>1</v>
      </c>
      <c r="C115" s="91">
        <v>0.83140000000000003</v>
      </c>
    </row>
    <row r="116" spans="1:3" ht="15" x14ac:dyDescent="0.2">
      <c r="A116" s="86"/>
      <c r="B116" s="89"/>
      <c r="C116" s="88"/>
    </row>
    <row r="117" spans="1:3" ht="15" x14ac:dyDescent="0.2">
      <c r="A117" s="86"/>
      <c r="B117" s="87" t="s">
        <v>161</v>
      </c>
      <c r="C117" s="88"/>
    </row>
    <row r="118" spans="1:3" ht="15" x14ac:dyDescent="0.2">
      <c r="A118" s="86"/>
      <c r="B118" s="89" t="s">
        <v>162</v>
      </c>
      <c r="C118" s="90">
        <v>1307</v>
      </c>
    </row>
    <row r="119" spans="1:3" ht="15" x14ac:dyDescent="0.2">
      <c r="A119" s="86"/>
      <c r="B119" s="89" t="s">
        <v>2</v>
      </c>
      <c r="C119" s="91">
        <v>0.92369999999999997</v>
      </c>
    </row>
    <row r="120" spans="1:3" ht="15" x14ac:dyDescent="0.2">
      <c r="A120" s="86"/>
      <c r="B120" s="89"/>
      <c r="C120" s="88"/>
    </row>
    <row r="121" spans="1:3" ht="30" x14ac:dyDescent="0.2">
      <c r="A121" s="86"/>
      <c r="B121" s="87" t="s">
        <v>166</v>
      </c>
      <c r="C121" s="101">
        <v>5942</v>
      </c>
    </row>
    <row r="122" spans="1:3" ht="15" x14ac:dyDescent="0.2">
      <c r="A122" s="86"/>
      <c r="B122" s="89"/>
      <c r="C122" s="88"/>
    </row>
    <row r="123" spans="1:3" ht="15.75" thickBot="1" x14ac:dyDescent="0.25">
      <c r="A123" s="102"/>
      <c r="B123" s="103" t="s">
        <v>3</v>
      </c>
      <c r="C123" s="104">
        <v>45291</v>
      </c>
    </row>
    <row r="124" spans="1:3" ht="15" x14ac:dyDescent="0.2">
      <c r="A124" s="86" t="s">
        <v>16</v>
      </c>
      <c r="B124" s="87" t="s">
        <v>158</v>
      </c>
      <c r="C124" s="88"/>
    </row>
    <row r="125" spans="1:3" ht="15" x14ac:dyDescent="0.2">
      <c r="A125" s="86"/>
      <c r="B125" s="89" t="s">
        <v>159</v>
      </c>
      <c r="C125" s="90">
        <v>6300</v>
      </c>
    </row>
    <row r="126" spans="1:3" ht="15" x14ac:dyDescent="0.2">
      <c r="A126" s="86"/>
      <c r="B126" s="89" t="s">
        <v>160</v>
      </c>
      <c r="C126" s="90">
        <v>5016</v>
      </c>
    </row>
    <row r="127" spans="1:3" ht="15" x14ac:dyDescent="0.2">
      <c r="A127" s="86"/>
      <c r="B127" s="89" t="s">
        <v>1</v>
      </c>
      <c r="C127" s="91">
        <v>0.79620000000000002</v>
      </c>
    </row>
    <row r="128" spans="1:3" ht="15" x14ac:dyDescent="0.2">
      <c r="A128" s="86"/>
      <c r="B128" s="89"/>
      <c r="C128" s="88"/>
    </row>
    <row r="129" spans="1:3" ht="15" x14ac:dyDescent="0.2">
      <c r="A129" s="86"/>
      <c r="B129" s="87" t="s">
        <v>161</v>
      </c>
      <c r="C129" s="88"/>
    </row>
    <row r="130" spans="1:3" ht="15" x14ac:dyDescent="0.2">
      <c r="A130" s="86"/>
      <c r="B130" s="89" t="s">
        <v>162</v>
      </c>
      <c r="C130" s="90">
        <v>4322</v>
      </c>
    </row>
    <row r="131" spans="1:3" ht="15" x14ac:dyDescent="0.2">
      <c r="A131" s="86"/>
      <c r="B131" s="89" t="s">
        <v>2</v>
      </c>
      <c r="C131" s="91">
        <v>0.86160000000000003</v>
      </c>
    </row>
    <row r="132" spans="1:3" ht="15" x14ac:dyDescent="0.2">
      <c r="A132" s="86"/>
      <c r="B132" s="89"/>
      <c r="C132" s="88"/>
    </row>
    <row r="133" spans="1:3" ht="30" x14ac:dyDescent="0.2">
      <c r="A133" s="86"/>
      <c r="B133" s="87" t="s">
        <v>166</v>
      </c>
      <c r="C133" s="101">
        <v>3909</v>
      </c>
    </row>
    <row r="134" spans="1:3" ht="15" x14ac:dyDescent="0.2">
      <c r="A134" s="86"/>
      <c r="B134" s="89"/>
      <c r="C134" s="88"/>
    </row>
    <row r="135" spans="1:3" ht="15.75" thickBot="1" x14ac:dyDescent="0.25">
      <c r="A135" s="102"/>
      <c r="B135" s="103" t="s">
        <v>3</v>
      </c>
      <c r="C135" s="104">
        <v>26376</v>
      </c>
    </row>
    <row r="136" spans="1:3" ht="15" x14ac:dyDescent="0.2">
      <c r="A136" s="86" t="s">
        <v>99</v>
      </c>
      <c r="B136" s="87" t="s">
        <v>158</v>
      </c>
      <c r="C136" s="88"/>
    </row>
    <row r="137" spans="1:3" ht="15" x14ac:dyDescent="0.2">
      <c r="A137" s="86"/>
      <c r="B137" s="89" t="s">
        <v>159</v>
      </c>
      <c r="C137" s="88">
        <v>116</v>
      </c>
    </row>
    <row r="138" spans="1:3" ht="15" x14ac:dyDescent="0.2">
      <c r="A138" s="86"/>
      <c r="B138" s="89" t="s">
        <v>160</v>
      </c>
      <c r="C138" s="88">
        <v>106</v>
      </c>
    </row>
    <row r="139" spans="1:3" ht="15" x14ac:dyDescent="0.2">
      <c r="A139" s="86"/>
      <c r="B139" s="89" t="s">
        <v>1</v>
      </c>
      <c r="C139" s="91">
        <v>0.91379999999999995</v>
      </c>
    </row>
    <row r="140" spans="1:3" ht="15" x14ac:dyDescent="0.2">
      <c r="A140" s="86"/>
      <c r="B140" s="89"/>
      <c r="C140" s="88"/>
    </row>
    <row r="141" spans="1:3" ht="15" x14ac:dyDescent="0.2">
      <c r="A141" s="86"/>
      <c r="B141" s="87" t="s">
        <v>161</v>
      </c>
      <c r="C141" s="88"/>
    </row>
    <row r="142" spans="1:3" ht="15" x14ac:dyDescent="0.2">
      <c r="A142" s="86"/>
      <c r="B142" s="89" t="s">
        <v>162</v>
      </c>
      <c r="C142" s="88">
        <v>105</v>
      </c>
    </row>
    <row r="143" spans="1:3" ht="15" x14ac:dyDescent="0.2">
      <c r="A143" s="86"/>
      <c r="B143" s="89" t="s">
        <v>2</v>
      </c>
      <c r="C143" s="91">
        <v>0.99060000000000004</v>
      </c>
    </row>
    <row r="144" spans="1:3" ht="15" x14ac:dyDescent="0.2">
      <c r="A144" s="86"/>
      <c r="B144" s="89"/>
      <c r="C144" s="88"/>
    </row>
    <row r="145" spans="1:3" ht="30" x14ac:dyDescent="0.2">
      <c r="A145" s="86"/>
      <c r="B145" s="87" t="s">
        <v>166</v>
      </c>
      <c r="C145" s="101">
        <v>7375</v>
      </c>
    </row>
    <row r="146" spans="1:3" ht="15" x14ac:dyDescent="0.2">
      <c r="A146" s="86"/>
      <c r="B146" s="89"/>
      <c r="C146" s="88"/>
    </row>
    <row r="147" spans="1:3" ht="15.75" thickBot="1" x14ac:dyDescent="0.25">
      <c r="A147" s="102"/>
      <c r="B147" s="103" t="s">
        <v>3</v>
      </c>
      <c r="C147" s="104">
        <v>47380</v>
      </c>
    </row>
    <row r="148" spans="1:3" ht="15" x14ac:dyDescent="0.2">
      <c r="A148" s="86" t="s">
        <v>4</v>
      </c>
      <c r="B148" s="87" t="s">
        <v>158</v>
      </c>
      <c r="C148" s="88"/>
    </row>
    <row r="149" spans="1:3" ht="15" x14ac:dyDescent="0.2">
      <c r="A149" s="86"/>
      <c r="B149" s="89" t="s">
        <v>159</v>
      </c>
      <c r="C149" s="88">
        <v>895</v>
      </c>
    </row>
    <row r="150" spans="1:3" ht="15" x14ac:dyDescent="0.2">
      <c r="A150" s="86"/>
      <c r="B150" s="89" t="s">
        <v>160</v>
      </c>
      <c r="C150" s="88">
        <v>502</v>
      </c>
    </row>
    <row r="151" spans="1:3" ht="15" x14ac:dyDescent="0.2">
      <c r="A151" s="86"/>
      <c r="B151" s="89" t="s">
        <v>1</v>
      </c>
      <c r="C151" s="91">
        <v>0.56089999999999995</v>
      </c>
    </row>
    <row r="152" spans="1:3" ht="15" x14ac:dyDescent="0.2">
      <c r="A152" s="86"/>
      <c r="B152" s="89"/>
      <c r="C152" s="88"/>
    </row>
    <row r="153" spans="1:3" ht="15" x14ac:dyDescent="0.2">
      <c r="A153" s="86"/>
      <c r="B153" s="87" t="s">
        <v>161</v>
      </c>
      <c r="C153" s="88"/>
    </row>
    <row r="154" spans="1:3" ht="15" x14ac:dyDescent="0.2">
      <c r="A154" s="86"/>
      <c r="B154" s="89" t="s">
        <v>162</v>
      </c>
      <c r="C154" s="88">
        <v>477</v>
      </c>
    </row>
    <row r="155" spans="1:3" ht="15" x14ac:dyDescent="0.2">
      <c r="A155" s="86"/>
      <c r="B155" s="89" t="s">
        <v>2</v>
      </c>
      <c r="C155" s="91">
        <v>0.95020000000000004</v>
      </c>
    </row>
    <row r="156" spans="1:3" ht="15" x14ac:dyDescent="0.2">
      <c r="A156" s="86"/>
      <c r="B156" s="89"/>
      <c r="C156" s="88"/>
    </row>
    <row r="157" spans="1:3" ht="30" x14ac:dyDescent="0.2">
      <c r="A157" s="86"/>
      <c r="B157" s="87" t="s">
        <v>166</v>
      </c>
      <c r="C157" s="101">
        <v>5122</v>
      </c>
    </row>
    <row r="158" spans="1:3" ht="15" x14ac:dyDescent="0.2">
      <c r="A158" s="86"/>
      <c r="B158" s="89"/>
      <c r="C158" s="88"/>
    </row>
    <row r="159" spans="1:3" ht="15.75" thickBot="1" x14ac:dyDescent="0.25">
      <c r="A159" s="102"/>
      <c r="B159" s="103" t="s">
        <v>3</v>
      </c>
      <c r="C159" s="104">
        <v>43658</v>
      </c>
    </row>
    <row r="160" spans="1:3" ht="15" x14ac:dyDescent="0.2">
      <c r="A160" s="86" t="s">
        <v>39</v>
      </c>
      <c r="B160" s="87" t="s">
        <v>158</v>
      </c>
      <c r="C160" s="88"/>
    </row>
    <row r="161" spans="1:3" ht="15" x14ac:dyDescent="0.2">
      <c r="A161" s="86"/>
      <c r="B161" s="89" t="s">
        <v>159</v>
      </c>
      <c r="C161" s="88">
        <v>172</v>
      </c>
    </row>
    <row r="162" spans="1:3" ht="15" x14ac:dyDescent="0.2">
      <c r="A162" s="86"/>
      <c r="B162" s="89" t="s">
        <v>160</v>
      </c>
      <c r="C162" s="88">
        <v>164</v>
      </c>
    </row>
    <row r="163" spans="1:3" ht="15" x14ac:dyDescent="0.2">
      <c r="A163" s="86"/>
      <c r="B163" s="89" t="s">
        <v>1</v>
      </c>
      <c r="C163" s="91">
        <v>0.95350000000000001</v>
      </c>
    </row>
    <row r="164" spans="1:3" ht="15" x14ac:dyDescent="0.2">
      <c r="A164" s="86"/>
      <c r="B164" s="89"/>
      <c r="C164" s="88"/>
    </row>
    <row r="165" spans="1:3" ht="15" x14ac:dyDescent="0.2">
      <c r="A165" s="86"/>
      <c r="B165" s="87" t="s">
        <v>161</v>
      </c>
      <c r="C165" s="88"/>
    </row>
    <row r="166" spans="1:3" ht="15" x14ac:dyDescent="0.2">
      <c r="A166" s="86"/>
      <c r="B166" s="89" t="s">
        <v>162</v>
      </c>
      <c r="C166" s="88">
        <v>154</v>
      </c>
    </row>
    <row r="167" spans="1:3" ht="15" x14ac:dyDescent="0.2">
      <c r="A167" s="86"/>
      <c r="B167" s="89" t="s">
        <v>2</v>
      </c>
      <c r="C167" s="91">
        <v>0.93899999999999995</v>
      </c>
    </row>
    <row r="168" spans="1:3" ht="15" x14ac:dyDescent="0.2">
      <c r="A168" s="86"/>
      <c r="B168" s="89"/>
      <c r="C168" s="88"/>
    </row>
    <row r="169" spans="1:3" ht="30" x14ac:dyDescent="0.2">
      <c r="A169" s="86"/>
      <c r="B169" s="87" t="s">
        <v>166</v>
      </c>
      <c r="C169" s="101">
        <v>4456</v>
      </c>
    </row>
    <row r="170" spans="1:3" ht="15" x14ac:dyDescent="0.2">
      <c r="A170" s="86"/>
      <c r="B170" s="89"/>
      <c r="C170" s="88"/>
    </row>
    <row r="171" spans="1:3" ht="15.75" thickBot="1" x14ac:dyDescent="0.25">
      <c r="A171" s="102"/>
      <c r="B171" s="103" t="s">
        <v>3</v>
      </c>
      <c r="C171" s="104">
        <v>40387</v>
      </c>
    </row>
    <row r="172" spans="1:3" ht="15" x14ac:dyDescent="0.2">
      <c r="A172" s="86" t="s">
        <v>38</v>
      </c>
      <c r="B172" s="87" t="s">
        <v>158</v>
      </c>
      <c r="C172" s="88"/>
    </row>
    <row r="173" spans="1:3" ht="15" x14ac:dyDescent="0.2">
      <c r="A173" s="86"/>
      <c r="B173" s="89" t="s">
        <v>159</v>
      </c>
      <c r="C173" s="90">
        <v>4541</v>
      </c>
    </row>
    <row r="174" spans="1:3" ht="15" x14ac:dyDescent="0.2">
      <c r="A174" s="86"/>
      <c r="B174" s="89" t="s">
        <v>160</v>
      </c>
      <c r="C174" s="90">
        <v>3490</v>
      </c>
    </row>
    <row r="175" spans="1:3" ht="15" x14ac:dyDescent="0.2">
      <c r="A175" s="86"/>
      <c r="B175" s="89" t="s">
        <v>1</v>
      </c>
      <c r="C175" s="91">
        <v>0.76859999999999995</v>
      </c>
    </row>
    <row r="176" spans="1:3" ht="15" x14ac:dyDescent="0.2">
      <c r="A176" s="86"/>
      <c r="B176" s="89"/>
      <c r="C176" s="88"/>
    </row>
    <row r="177" spans="1:3" ht="15" x14ac:dyDescent="0.2">
      <c r="A177" s="86"/>
      <c r="B177" s="87" t="s">
        <v>161</v>
      </c>
      <c r="C177" s="88"/>
    </row>
    <row r="178" spans="1:3" ht="15" x14ac:dyDescent="0.2">
      <c r="A178" s="86"/>
      <c r="B178" s="89" t="s">
        <v>162</v>
      </c>
      <c r="C178" s="90">
        <v>2767</v>
      </c>
    </row>
    <row r="179" spans="1:3" ht="15" x14ac:dyDescent="0.2">
      <c r="A179" s="86"/>
      <c r="B179" s="89" t="s">
        <v>2</v>
      </c>
      <c r="C179" s="91">
        <v>0.79279999999999995</v>
      </c>
    </row>
    <row r="180" spans="1:3" ht="15" x14ac:dyDescent="0.2">
      <c r="A180" s="86"/>
      <c r="B180" s="89"/>
      <c r="C180" s="88"/>
    </row>
    <row r="181" spans="1:3" ht="30" x14ac:dyDescent="0.2">
      <c r="A181" s="86"/>
      <c r="B181" s="87" t="s">
        <v>166</v>
      </c>
      <c r="C181" s="101">
        <v>9928</v>
      </c>
    </row>
    <row r="182" spans="1:3" ht="15" x14ac:dyDescent="0.2">
      <c r="A182" s="86"/>
      <c r="B182" s="89"/>
      <c r="C182" s="88"/>
    </row>
    <row r="183" spans="1:3" ht="15.75" thickBot="1" x14ac:dyDescent="0.25">
      <c r="A183" s="102"/>
      <c r="B183" s="103" t="s">
        <v>3</v>
      </c>
      <c r="C183" s="104">
        <v>24882</v>
      </c>
    </row>
    <row r="184" spans="1:3" ht="15" x14ac:dyDescent="0.2">
      <c r="A184" s="86" t="s">
        <v>21</v>
      </c>
      <c r="B184" s="87" t="s">
        <v>158</v>
      </c>
      <c r="C184" s="88"/>
    </row>
    <row r="185" spans="1:3" ht="15" x14ac:dyDescent="0.2">
      <c r="A185" s="86"/>
      <c r="B185" s="89" t="s">
        <v>159</v>
      </c>
      <c r="C185" s="88">
        <v>488</v>
      </c>
    </row>
    <row r="186" spans="1:3" ht="15" x14ac:dyDescent="0.2">
      <c r="A186" s="86"/>
      <c r="B186" s="89" t="s">
        <v>160</v>
      </c>
      <c r="C186" s="88">
        <v>325</v>
      </c>
    </row>
    <row r="187" spans="1:3" ht="15" x14ac:dyDescent="0.2">
      <c r="A187" s="86"/>
      <c r="B187" s="89" t="s">
        <v>1</v>
      </c>
      <c r="C187" s="91">
        <v>0.66600000000000004</v>
      </c>
    </row>
    <row r="188" spans="1:3" ht="15" x14ac:dyDescent="0.2">
      <c r="A188" s="86"/>
      <c r="B188" s="89"/>
      <c r="C188" s="88"/>
    </row>
    <row r="189" spans="1:3" ht="15" x14ac:dyDescent="0.2">
      <c r="A189" s="86"/>
      <c r="B189" s="87" t="s">
        <v>161</v>
      </c>
      <c r="C189" s="88"/>
    </row>
    <row r="190" spans="1:3" ht="15" x14ac:dyDescent="0.2">
      <c r="A190" s="86"/>
      <c r="B190" s="89" t="s">
        <v>162</v>
      </c>
      <c r="C190" s="88">
        <v>298</v>
      </c>
    </row>
    <row r="191" spans="1:3" ht="15" x14ac:dyDescent="0.2">
      <c r="A191" s="86"/>
      <c r="B191" s="89" t="s">
        <v>2</v>
      </c>
      <c r="C191" s="91">
        <v>0.91690000000000005</v>
      </c>
    </row>
    <row r="192" spans="1:3" ht="15" x14ac:dyDescent="0.2">
      <c r="A192" s="86"/>
      <c r="B192" s="89"/>
      <c r="C192" s="88"/>
    </row>
    <row r="193" spans="1:3" ht="30" x14ac:dyDescent="0.2">
      <c r="A193" s="86"/>
      <c r="B193" s="87" t="s">
        <v>166</v>
      </c>
      <c r="C193" s="101">
        <v>6456</v>
      </c>
    </row>
    <row r="194" spans="1:3" ht="15" x14ac:dyDescent="0.2">
      <c r="A194" s="86"/>
      <c r="B194" s="89"/>
      <c r="C194" s="88"/>
    </row>
    <row r="195" spans="1:3" ht="15.75" thickBot="1" x14ac:dyDescent="0.25">
      <c r="A195" s="102"/>
      <c r="B195" s="103" t="s">
        <v>3</v>
      </c>
      <c r="C195" s="104">
        <v>34474</v>
      </c>
    </row>
    <row r="196" spans="1:3" ht="15" x14ac:dyDescent="0.2">
      <c r="A196" s="86" t="s">
        <v>24</v>
      </c>
      <c r="B196" s="87" t="s">
        <v>158</v>
      </c>
      <c r="C196" s="88"/>
    </row>
    <row r="197" spans="1:3" ht="15" x14ac:dyDescent="0.2">
      <c r="A197" s="86"/>
      <c r="B197" s="89" t="s">
        <v>159</v>
      </c>
      <c r="C197" s="88">
        <v>511</v>
      </c>
    </row>
    <row r="198" spans="1:3" ht="15" x14ac:dyDescent="0.2">
      <c r="A198" s="86"/>
      <c r="B198" s="89" t="s">
        <v>160</v>
      </c>
      <c r="C198" s="88">
        <v>409</v>
      </c>
    </row>
    <row r="199" spans="1:3" ht="15" x14ac:dyDescent="0.2">
      <c r="A199" s="86"/>
      <c r="B199" s="89" t="s">
        <v>1</v>
      </c>
      <c r="C199" s="91">
        <v>0.8004</v>
      </c>
    </row>
    <row r="200" spans="1:3" ht="15" x14ac:dyDescent="0.2">
      <c r="A200" s="86"/>
      <c r="B200" s="89"/>
      <c r="C200" s="88"/>
    </row>
    <row r="201" spans="1:3" ht="15" x14ac:dyDescent="0.2">
      <c r="A201" s="86"/>
      <c r="B201" s="87" t="s">
        <v>161</v>
      </c>
      <c r="C201" s="88"/>
    </row>
    <row r="202" spans="1:3" ht="15" x14ac:dyDescent="0.2">
      <c r="A202" s="86"/>
      <c r="B202" s="89" t="s">
        <v>162</v>
      </c>
      <c r="C202" s="88">
        <v>358</v>
      </c>
    </row>
    <row r="203" spans="1:3" ht="15" x14ac:dyDescent="0.2">
      <c r="A203" s="86"/>
      <c r="B203" s="89" t="s">
        <v>2</v>
      </c>
      <c r="C203" s="91">
        <v>0.87529999999999997</v>
      </c>
    </row>
    <row r="204" spans="1:3" ht="15" x14ac:dyDescent="0.2">
      <c r="A204" s="86"/>
      <c r="B204" s="89"/>
      <c r="C204" s="88"/>
    </row>
    <row r="205" spans="1:3" ht="30" x14ac:dyDescent="0.2">
      <c r="A205" s="86"/>
      <c r="B205" s="87" t="s">
        <v>166</v>
      </c>
      <c r="C205" s="101">
        <v>5046</v>
      </c>
    </row>
    <row r="206" spans="1:3" ht="15" x14ac:dyDescent="0.2">
      <c r="A206" s="86"/>
      <c r="B206" s="89"/>
      <c r="C206" s="88"/>
    </row>
    <row r="207" spans="1:3" ht="15.75" thickBot="1" x14ac:dyDescent="0.25">
      <c r="A207" s="102"/>
      <c r="B207" s="103" t="s">
        <v>3</v>
      </c>
      <c r="C207" s="104">
        <v>34378</v>
      </c>
    </row>
    <row r="208" spans="1:3" ht="15" x14ac:dyDescent="0.2">
      <c r="A208" s="86" t="s">
        <v>26</v>
      </c>
      <c r="B208" s="87" t="s">
        <v>158</v>
      </c>
      <c r="C208" s="88"/>
    </row>
    <row r="209" spans="1:3" ht="15" x14ac:dyDescent="0.2">
      <c r="A209" s="86"/>
      <c r="B209" s="89" t="s">
        <v>159</v>
      </c>
      <c r="C209" s="90">
        <v>4755</v>
      </c>
    </row>
    <row r="210" spans="1:3" ht="15" x14ac:dyDescent="0.2">
      <c r="A210" s="86"/>
      <c r="B210" s="89" t="s">
        <v>160</v>
      </c>
      <c r="C210" s="90">
        <v>4184</v>
      </c>
    </row>
    <row r="211" spans="1:3" ht="15" x14ac:dyDescent="0.2">
      <c r="A211" s="86"/>
      <c r="B211" s="89" t="s">
        <v>1</v>
      </c>
      <c r="C211" s="91">
        <v>0.87990000000000002</v>
      </c>
    </row>
    <row r="212" spans="1:3" ht="15" x14ac:dyDescent="0.2">
      <c r="A212" s="86"/>
      <c r="B212" s="89"/>
      <c r="C212" s="88"/>
    </row>
    <row r="213" spans="1:3" ht="15" x14ac:dyDescent="0.2">
      <c r="A213" s="86"/>
      <c r="B213" s="87" t="s">
        <v>161</v>
      </c>
      <c r="C213" s="88"/>
    </row>
    <row r="214" spans="1:3" ht="15" x14ac:dyDescent="0.2">
      <c r="A214" s="86"/>
      <c r="B214" s="89" t="s">
        <v>162</v>
      </c>
      <c r="C214" s="90">
        <v>3643</v>
      </c>
    </row>
    <row r="215" spans="1:3" ht="15" x14ac:dyDescent="0.2">
      <c r="A215" s="86"/>
      <c r="B215" s="89" t="s">
        <v>2</v>
      </c>
      <c r="C215" s="91">
        <v>0.87070000000000003</v>
      </c>
    </row>
    <row r="216" spans="1:3" ht="15" x14ac:dyDescent="0.2">
      <c r="A216" s="86"/>
      <c r="B216" s="89"/>
      <c r="C216" s="88"/>
    </row>
    <row r="217" spans="1:3" ht="30" x14ac:dyDescent="0.2">
      <c r="A217" s="86"/>
      <c r="B217" s="87" t="s">
        <v>166</v>
      </c>
      <c r="C217" s="101">
        <v>3396</v>
      </c>
    </row>
    <row r="218" spans="1:3" ht="15" x14ac:dyDescent="0.2">
      <c r="A218" s="86"/>
      <c r="B218" s="89"/>
      <c r="C218" s="88"/>
    </row>
    <row r="219" spans="1:3" ht="15.75" thickBot="1" x14ac:dyDescent="0.25">
      <c r="A219" s="102"/>
      <c r="B219" s="103" t="s">
        <v>3</v>
      </c>
      <c r="C219" s="104">
        <v>22440</v>
      </c>
    </row>
    <row r="220" spans="1:3" ht="15" x14ac:dyDescent="0.2">
      <c r="A220" s="86" t="s">
        <v>117</v>
      </c>
      <c r="B220" s="87" t="s">
        <v>158</v>
      </c>
      <c r="C220" s="88"/>
    </row>
    <row r="221" spans="1:3" ht="15" x14ac:dyDescent="0.2">
      <c r="A221" s="86"/>
      <c r="B221" s="89" t="s">
        <v>159</v>
      </c>
      <c r="C221" s="88">
        <v>270</v>
      </c>
    </row>
    <row r="222" spans="1:3" ht="15" x14ac:dyDescent="0.2">
      <c r="A222" s="86"/>
      <c r="B222" s="89" t="s">
        <v>160</v>
      </c>
      <c r="C222" s="88">
        <v>258</v>
      </c>
    </row>
    <row r="223" spans="1:3" ht="15" x14ac:dyDescent="0.2">
      <c r="A223" s="86"/>
      <c r="B223" s="89" t="s">
        <v>1</v>
      </c>
      <c r="C223" s="91">
        <v>0.9556</v>
      </c>
    </row>
    <row r="224" spans="1:3" ht="15" x14ac:dyDescent="0.2">
      <c r="A224" s="86"/>
      <c r="B224" s="89"/>
      <c r="C224" s="88"/>
    </row>
    <row r="225" spans="1:3" ht="15" x14ac:dyDescent="0.2">
      <c r="A225" s="86"/>
      <c r="B225" s="87" t="s">
        <v>161</v>
      </c>
      <c r="C225" s="88"/>
    </row>
    <row r="226" spans="1:3" ht="15" x14ac:dyDescent="0.2">
      <c r="A226" s="86"/>
      <c r="B226" s="89" t="s">
        <v>162</v>
      </c>
      <c r="C226" s="88">
        <v>251</v>
      </c>
    </row>
    <row r="227" spans="1:3" ht="15" x14ac:dyDescent="0.2">
      <c r="A227" s="86"/>
      <c r="B227" s="89" t="s">
        <v>2</v>
      </c>
      <c r="C227" s="91">
        <v>0.97289999999999999</v>
      </c>
    </row>
    <row r="228" spans="1:3" ht="15" x14ac:dyDescent="0.2">
      <c r="A228" s="86"/>
      <c r="B228" s="89"/>
      <c r="C228" s="88"/>
    </row>
    <row r="229" spans="1:3" ht="30" x14ac:dyDescent="0.2">
      <c r="A229" s="86"/>
      <c r="B229" s="87" t="s">
        <v>166</v>
      </c>
      <c r="C229" s="101">
        <v>6218</v>
      </c>
    </row>
    <row r="230" spans="1:3" ht="15" x14ac:dyDescent="0.2">
      <c r="A230" s="86"/>
      <c r="B230" s="89"/>
      <c r="C230" s="88"/>
    </row>
    <row r="231" spans="1:3" ht="15.75" thickBot="1" x14ac:dyDescent="0.25">
      <c r="A231" s="102"/>
      <c r="B231" s="103" t="s">
        <v>3</v>
      </c>
      <c r="C231" s="104">
        <v>56966</v>
      </c>
    </row>
    <row r="232" spans="1:3" ht="15" x14ac:dyDescent="0.2">
      <c r="A232" s="86" t="s">
        <v>37</v>
      </c>
      <c r="B232" s="87" t="s">
        <v>158</v>
      </c>
      <c r="C232" s="88"/>
    </row>
    <row r="233" spans="1:3" ht="15" x14ac:dyDescent="0.2">
      <c r="A233" s="86"/>
      <c r="B233" s="89" t="s">
        <v>159</v>
      </c>
      <c r="C233" s="90">
        <v>2636</v>
      </c>
    </row>
    <row r="234" spans="1:3" ht="15" x14ac:dyDescent="0.2">
      <c r="A234" s="86"/>
      <c r="B234" s="89" t="s">
        <v>160</v>
      </c>
      <c r="C234" s="90">
        <v>2245</v>
      </c>
    </row>
    <row r="235" spans="1:3" ht="15" x14ac:dyDescent="0.2">
      <c r="A235" s="86"/>
      <c r="B235" s="89" t="s">
        <v>1</v>
      </c>
      <c r="C235" s="91">
        <v>0.85170000000000001</v>
      </c>
    </row>
    <row r="236" spans="1:3" ht="15" x14ac:dyDescent="0.2">
      <c r="A236" s="86"/>
      <c r="B236" s="89"/>
      <c r="C236" s="88"/>
    </row>
    <row r="237" spans="1:3" ht="15" x14ac:dyDescent="0.2">
      <c r="A237" s="86"/>
      <c r="B237" s="87" t="s">
        <v>161</v>
      </c>
      <c r="C237" s="88"/>
    </row>
    <row r="238" spans="1:3" ht="15" x14ac:dyDescent="0.2">
      <c r="A238" s="86"/>
      <c r="B238" s="89" t="s">
        <v>162</v>
      </c>
      <c r="C238" s="90">
        <v>2064</v>
      </c>
    </row>
    <row r="239" spans="1:3" ht="15" x14ac:dyDescent="0.2">
      <c r="A239" s="86"/>
      <c r="B239" s="89" t="s">
        <v>2</v>
      </c>
      <c r="C239" s="91">
        <v>0.9194</v>
      </c>
    </row>
    <row r="240" spans="1:3" ht="15" x14ac:dyDescent="0.2">
      <c r="A240" s="86"/>
      <c r="B240" s="89"/>
      <c r="C240" s="88"/>
    </row>
    <row r="241" spans="1:3" ht="30" x14ac:dyDescent="0.2">
      <c r="A241" s="86"/>
      <c r="B241" s="87" t="s">
        <v>166</v>
      </c>
      <c r="C241" s="101">
        <v>4420</v>
      </c>
    </row>
    <row r="242" spans="1:3" ht="15" x14ac:dyDescent="0.2">
      <c r="A242" s="86"/>
      <c r="B242" s="89"/>
      <c r="C242" s="88"/>
    </row>
    <row r="243" spans="1:3" ht="15.75" thickBot="1" x14ac:dyDescent="0.25">
      <c r="A243" s="102"/>
      <c r="B243" s="103" t="s">
        <v>3</v>
      </c>
      <c r="C243" s="104">
        <v>30536</v>
      </c>
    </row>
    <row r="244" spans="1:3" ht="15" x14ac:dyDescent="0.2">
      <c r="A244" s="86" t="s">
        <v>102</v>
      </c>
      <c r="B244" s="87" t="s">
        <v>158</v>
      </c>
      <c r="C244" s="88"/>
    </row>
    <row r="245" spans="1:3" ht="15" x14ac:dyDescent="0.2">
      <c r="A245" s="86"/>
      <c r="B245" s="89" t="s">
        <v>159</v>
      </c>
      <c r="C245" s="88">
        <v>142</v>
      </c>
    </row>
    <row r="246" spans="1:3" ht="15" x14ac:dyDescent="0.2">
      <c r="A246" s="86"/>
      <c r="B246" s="89" t="s">
        <v>160</v>
      </c>
      <c r="C246" s="88">
        <v>74</v>
      </c>
    </row>
    <row r="247" spans="1:3" ht="15" x14ac:dyDescent="0.2">
      <c r="A247" s="86"/>
      <c r="B247" s="89" t="s">
        <v>1</v>
      </c>
      <c r="C247" s="91">
        <v>0.52110000000000001</v>
      </c>
    </row>
    <row r="248" spans="1:3" ht="15" x14ac:dyDescent="0.2">
      <c r="A248" s="86"/>
      <c r="B248" s="89"/>
      <c r="C248" s="88"/>
    </row>
    <row r="249" spans="1:3" ht="15" x14ac:dyDescent="0.2">
      <c r="A249" s="86"/>
      <c r="B249" s="87" t="s">
        <v>161</v>
      </c>
      <c r="C249" s="88"/>
    </row>
    <row r="250" spans="1:3" ht="15" x14ac:dyDescent="0.2">
      <c r="A250" s="86"/>
      <c r="B250" s="89" t="s">
        <v>162</v>
      </c>
      <c r="C250" s="88">
        <v>70</v>
      </c>
    </row>
    <row r="251" spans="1:3" ht="15" x14ac:dyDescent="0.2">
      <c r="A251" s="86"/>
      <c r="B251" s="89" t="s">
        <v>2</v>
      </c>
      <c r="C251" s="91">
        <v>0.94589999999999996</v>
      </c>
    </row>
    <row r="252" spans="1:3" ht="15" x14ac:dyDescent="0.2">
      <c r="A252" s="86"/>
      <c r="B252" s="89"/>
      <c r="C252" s="88"/>
    </row>
    <row r="253" spans="1:3" ht="30" x14ac:dyDescent="0.2">
      <c r="A253" s="86"/>
      <c r="B253" s="87" t="s">
        <v>166</v>
      </c>
      <c r="C253" s="101">
        <v>3674</v>
      </c>
    </row>
    <row r="254" spans="1:3" ht="15" x14ac:dyDescent="0.2">
      <c r="A254" s="86"/>
      <c r="B254" s="89"/>
      <c r="C254" s="88"/>
    </row>
    <row r="255" spans="1:3" ht="15.75" thickBot="1" x14ac:dyDescent="0.25">
      <c r="A255" s="102"/>
      <c r="B255" s="103" t="s">
        <v>3</v>
      </c>
      <c r="C255" s="104">
        <v>39092</v>
      </c>
    </row>
    <row r="256" spans="1:3" ht="15" x14ac:dyDescent="0.2">
      <c r="A256" s="86" t="s">
        <v>28</v>
      </c>
      <c r="B256" s="87" t="s">
        <v>158</v>
      </c>
      <c r="C256" s="88"/>
    </row>
    <row r="257" spans="1:3" ht="15" x14ac:dyDescent="0.2">
      <c r="A257" s="86"/>
      <c r="B257" s="89" t="s">
        <v>159</v>
      </c>
      <c r="C257" s="90">
        <v>2331</v>
      </c>
    </row>
    <row r="258" spans="1:3" ht="15" x14ac:dyDescent="0.2">
      <c r="A258" s="86"/>
      <c r="B258" s="89" t="s">
        <v>160</v>
      </c>
      <c r="C258" s="90">
        <v>1747</v>
      </c>
    </row>
    <row r="259" spans="1:3" ht="15" x14ac:dyDescent="0.2">
      <c r="A259" s="86"/>
      <c r="B259" s="89" t="s">
        <v>1</v>
      </c>
      <c r="C259" s="91">
        <v>0.74950000000000006</v>
      </c>
    </row>
    <row r="260" spans="1:3" ht="15" x14ac:dyDescent="0.2">
      <c r="A260" s="86"/>
      <c r="B260" s="89"/>
      <c r="C260" s="88"/>
    </row>
    <row r="261" spans="1:3" ht="15" x14ac:dyDescent="0.2">
      <c r="A261" s="86"/>
      <c r="B261" s="87" t="s">
        <v>161</v>
      </c>
      <c r="C261" s="88"/>
    </row>
    <row r="262" spans="1:3" ht="15" x14ac:dyDescent="0.2">
      <c r="A262" s="86"/>
      <c r="B262" s="89" t="s">
        <v>162</v>
      </c>
      <c r="C262" s="90">
        <v>1518</v>
      </c>
    </row>
    <row r="263" spans="1:3" ht="15" x14ac:dyDescent="0.2">
      <c r="A263" s="86"/>
      <c r="B263" s="89" t="s">
        <v>2</v>
      </c>
      <c r="C263" s="91">
        <v>0.86890000000000001</v>
      </c>
    </row>
    <row r="264" spans="1:3" ht="15" x14ac:dyDescent="0.2">
      <c r="A264" s="86"/>
      <c r="B264" s="89"/>
      <c r="C264" s="88"/>
    </row>
    <row r="265" spans="1:3" ht="30" x14ac:dyDescent="0.2">
      <c r="A265" s="86"/>
      <c r="B265" s="87" t="s">
        <v>166</v>
      </c>
      <c r="C265" s="101">
        <v>7708</v>
      </c>
    </row>
    <row r="266" spans="1:3" ht="15" x14ac:dyDescent="0.2">
      <c r="A266" s="86"/>
      <c r="B266" s="89"/>
      <c r="C266" s="88"/>
    </row>
    <row r="267" spans="1:3" ht="15.75" thickBot="1" x14ac:dyDescent="0.25">
      <c r="A267" s="102"/>
      <c r="B267" s="103" t="s">
        <v>3</v>
      </c>
      <c r="C267" s="104">
        <v>37350</v>
      </c>
    </row>
    <row r="268" spans="1:3" ht="15" x14ac:dyDescent="0.2">
      <c r="A268" s="86" t="s">
        <v>41</v>
      </c>
      <c r="B268" s="87" t="s">
        <v>158</v>
      </c>
      <c r="C268" s="88"/>
    </row>
    <row r="269" spans="1:3" ht="15" x14ac:dyDescent="0.2">
      <c r="A269" s="86"/>
      <c r="B269" s="89" t="s">
        <v>159</v>
      </c>
      <c r="C269" s="88">
        <v>29</v>
      </c>
    </row>
    <row r="270" spans="1:3" ht="15" x14ac:dyDescent="0.2">
      <c r="A270" s="86"/>
      <c r="B270" s="89" t="s">
        <v>160</v>
      </c>
      <c r="C270" s="88">
        <v>24</v>
      </c>
    </row>
    <row r="271" spans="1:3" ht="15" x14ac:dyDescent="0.2">
      <c r="A271" s="86"/>
      <c r="B271" s="89" t="s">
        <v>1</v>
      </c>
      <c r="C271" s="91">
        <v>0.8276</v>
      </c>
    </row>
    <row r="272" spans="1:3" ht="15" x14ac:dyDescent="0.2">
      <c r="A272" s="86"/>
      <c r="B272" s="89"/>
      <c r="C272" s="88"/>
    </row>
    <row r="273" spans="1:3" ht="15" x14ac:dyDescent="0.2">
      <c r="A273" s="86"/>
      <c r="B273" s="87" t="s">
        <v>161</v>
      </c>
      <c r="C273" s="88"/>
    </row>
    <row r="274" spans="1:3" ht="15" x14ac:dyDescent="0.2">
      <c r="A274" s="86"/>
      <c r="B274" s="89" t="s">
        <v>162</v>
      </c>
      <c r="C274" s="88">
        <v>20</v>
      </c>
    </row>
    <row r="275" spans="1:3" ht="15" x14ac:dyDescent="0.2">
      <c r="A275" s="86"/>
      <c r="B275" s="89" t="s">
        <v>2</v>
      </c>
      <c r="C275" s="91">
        <v>0.83330000000000004</v>
      </c>
    </row>
    <row r="276" spans="1:3" ht="15" x14ac:dyDescent="0.2">
      <c r="A276" s="86"/>
      <c r="B276" s="89"/>
      <c r="C276" s="88"/>
    </row>
    <row r="277" spans="1:3" ht="30" x14ac:dyDescent="0.2">
      <c r="A277" s="86"/>
      <c r="B277" s="87" t="s">
        <v>166</v>
      </c>
      <c r="C277" s="101" t="s">
        <v>167</v>
      </c>
    </row>
    <row r="278" spans="1:3" ht="15" x14ac:dyDescent="0.2">
      <c r="A278" s="86"/>
      <c r="B278" s="89"/>
      <c r="C278" s="88"/>
    </row>
    <row r="279" spans="1:3" ht="15.75" thickBot="1" x14ac:dyDescent="0.25">
      <c r="A279" s="102"/>
      <c r="B279" s="103" t="s">
        <v>3</v>
      </c>
      <c r="C279" s="104" t="s">
        <v>167</v>
      </c>
    </row>
    <row r="280" spans="1:3" ht="15" x14ac:dyDescent="0.2">
      <c r="A280" s="86" t="s">
        <v>44</v>
      </c>
      <c r="B280" s="87" t="s">
        <v>158</v>
      </c>
      <c r="C280" s="88"/>
    </row>
    <row r="281" spans="1:3" ht="15" x14ac:dyDescent="0.2">
      <c r="A281" s="86"/>
      <c r="B281" s="89" t="s">
        <v>159</v>
      </c>
      <c r="C281" s="88">
        <v>60</v>
      </c>
    </row>
    <row r="282" spans="1:3" ht="15" x14ac:dyDescent="0.2">
      <c r="A282" s="86"/>
      <c r="B282" s="89" t="s">
        <v>160</v>
      </c>
      <c r="C282" s="88">
        <v>59</v>
      </c>
    </row>
    <row r="283" spans="1:3" ht="15" x14ac:dyDescent="0.2">
      <c r="A283" s="86"/>
      <c r="B283" s="89" t="s">
        <v>1</v>
      </c>
      <c r="C283" s="91">
        <v>0.98329999999999995</v>
      </c>
    </row>
    <row r="284" spans="1:3" ht="15" x14ac:dyDescent="0.2">
      <c r="A284" s="86"/>
      <c r="B284" s="89"/>
      <c r="C284" s="88"/>
    </row>
    <row r="285" spans="1:3" ht="15" x14ac:dyDescent="0.2">
      <c r="A285" s="86"/>
      <c r="B285" s="87" t="s">
        <v>161</v>
      </c>
      <c r="C285" s="88"/>
    </row>
    <row r="286" spans="1:3" ht="15" x14ac:dyDescent="0.2">
      <c r="A286" s="86"/>
      <c r="B286" s="89" t="s">
        <v>162</v>
      </c>
      <c r="C286" s="88">
        <v>57</v>
      </c>
    </row>
    <row r="287" spans="1:3" ht="15" x14ac:dyDescent="0.2">
      <c r="A287" s="86"/>
      <c r="B287" s="89" t="s">
        <v>2</v>
      </c>
      <c r="C287" s="91">
        <v>0.96609999999999996</v>
      </c>
    </row>
    <row r="288" spans="1:3" ht="15" x14ac:dyDescent="0.2">
      <c r="A288" s="86"/>
      <c r="B288" s="89"/>
      <c r="C288" s="88"/>
    </row>
    <row r="289" spans="1:3" ht="30" x14ac:dyDescent="0.2">
      <c r="A289" s="86"/>
      <c r="B289" s="87" t="s">
        <v>166</v>
      </c>
      <c r="C289" s="101">
        <v>15078</v>
      </c>
    </row>
    <row r="290" spans="1:3" ht="15" x14ac:dyDescent="0.2">
      <c r="A290" s="86"/>
      <c r="B290" s="89"/>
      <c r="C290" s="88"/>
    </row>
    <row r="291" spans="1:3" ht="15.75" thickBot="1" x14ac:dyDescent="0.25">
      <c r="A291" s="102"/>
      <c r="B291" s="103" t="s">
        <v>3</v>
      </c>
      <c r="C291" s="104">
        <v>63316</v>
      </c>
    </row>
    <row r="292" spans="1:3" ht="15" x14ac:dyDescent="0.2">
      <c r="A292" s="86" t="s">
        <v>17</v>
      </c>
      <c r="B292" s="87" t="s">
        <v>158</v>
      </c>
      <c r="C292" s="88"/>
    </row>
    <row r="293" spans="1:3" ht="15" x14ac:dyDescent="0.2">
      <c r="A293" s="86"/>
      <c r="B293" s="89" t="s">
        <v>159</v>
      </c>
      <c r="C293" s="90">
        <v>1322</v>
      </c>
    </row>
    <row r="294" spans="1:3" ht="15" x14ac:dyDescent="0.2">
      <c r="A294" s="86"/>
      <c r="B294" s="89" t="s">
        <v>160</v>
      </c>
      <c r="C294" s="90">
        <v>1272</v>
      </c>
    </row>
    <row r="295" spans="1:3" ht="15" x14ac:dyDescent="0.2">
      <c r="A295" s="86"/>
      <c r="B295" s="89" t="s">
        <v>1</v>
      </c>
      <c r="C295" s="91">
        <v>0.96220000000000006</v>
      </c>
    </row>
    <row r="296" spans="1:3" ht="15" x14ac:dyDescent="0.2">
      <c r="A296" s="86"/>
      <c r="B296" s="89"/>
      <c r="C296" s="88"/>
    </row>
    <row r="297" spans="1:3" ht="15" x14ac:dyDescent="0.2">
      <c r="A297" s="86"/>
      <c r="B297" s="87" t="s">
        <v>161</v>
      </c>
      <c r="C297" s="88"/>
    </row>
    <row r="298" spans="1:3" ht="15" x14ac:dyDescent="0.2">
      <c r="A298" s="86"/>
      <c r="B298" s="89" t="s">
        <v>162</v>
      </c>
      <c r="C298" s="90">
        <v>1154</v>
      </c>
    </row>
    <row r="299" spans="1:3" ht="15" x14ac:dyDescent="0.2">
      <c r="A299" s="86"/>
      <c r="B299" s="89" t="s">
        <v>2</v>
      </c>
      <c r="C299" s="91">
        <v>0.90720000000000001</v>
      </c>
    </row>
    <row r="300" spans="1:3" ht="15" x14ac:dyDescent="0.2">
      <c r="A300" s="86"/>
      <c r="B300" s="89"/>
      <c r="C300" s="88"/>
    </row>
    <row r="301" spans="1:3" ht="30" x14ac:dyDescent="0.2">
      <c r="A301" s="86"/>
      <c r="B301" s="87" t="s">
        <v>166</v>
      </c>
      <c r="C301" s="101">
        <v>6856</v>
      </c>
    </row>
    <row r="302" spans="1:3" ht="15" x14ac:dyDescent="0.2">
      <c r="A302" s="86"/>
      <c r="B302" s="89"/>
      <c r="C302" s="88"/>
    </row>
    <row r="303" spans="1:3" ht="15.75" thickBot="1" x14ac:dyDescent="0.25">
      <c r="A303" s="102"/>
      <c r="B303" s="103" t="s">
        <v>3</v>
      </c>
      <c r="C303" s="104">
        <v>65552</v>
      </c>
    </row>
    <row r="304" spans="1:3" ht="15" x14ac:dyDescent="0.2">
      <c r="A304" s="86" t="s">
        <v>5</v>
      </c>
      <c r="B304" s="87" t="s">
        <v>158</v>
      </c>
      <c r="C304" s="88"/>
    </row>
    <row r="305" spans="1:3" ht="15" x14ac:dyDescent="0.2">
      <c r="A305" s="86"/>
      <c r="B305" s="89" t="s">
        <v>159</v>
      </c>
      <c r="C305" s="90">
        <v>4598</v>
      </c>
    </row>
    <row r="306" spans="1:3" ht="15" x14ac:dyDescent="0.2">
      <c r="A306" s="86"/>
      <c r="B306" s="89" t="s">
        <v>160</v>
      </c>
      <c r="C306" s="90">
        <v>3845</v>
      </c>
    </row>
    <row r="307" spans="1:3" ht="15" x14ac:dyDescent="0.2">
      <c r="A307" s="86"/>
      <c r="B307" s="89" t="s">
        <v>1</v>
      </c>
      <c r="C307" s="91">
        <v>0.83620000000000005</v>
      </c>
    </row>
    <row r="308" spans="1:3" ht="15" x14ac:dyDescent="0.2">
      <c r="A308" s="86"/>
      <c r="B308" s="89"/>
      <c r="C308" s="88"/>
    </row>
    <row r="309" spans="1:3" ht="15" x14ac:dyDescent="0.2">
      <c r="A309" s="86"/>
      <c r="B309" s="87" t="s">
        <v>161</v>
      </c>
      <c r="C309" s="88"/>
    </row>
    <row r="310" spans="1:3" ht="15" x14ac:dyDescent="0.2">
      <c r="A310" s="86"/>
      <c r="B310" s="89" t="s">
        <v>162</v>
      </c>
      <c r="C310" s="90">
        <v>3548</v>
      </c>
    </row>
    <row r="311" spans="1:3" ht="15" x14ac:dyDescent="0.2">
      <c r="A311" s="86"/>
      <c r="B311" s="89" t="s">
        <v>2</v>
      </c>
      <c r="C311" s="91">
        <v>0.92279999999999995</v>
      </c>
    </row>
    <row r="312" spans="1:3" ht="15" x14ac:dyDescent="0.2">
      <c r="A312" s="86"/>
      <c r="B312" s="89"/>
      <c r="C312" s="88"/>
    </row>
    <row r="313" spans="1:3" ht="30" x14ac:dyDescent="0.2">
      <c r="A313" s="86"/>
      <c r="B313" s="87" t="s">
        <v>166</v>
      </c>
      <c r="C313" s="101">
        <v>9513</v>
      </c>
    </row>
    <row r="314" spans="1:3" ht="15" x14ac:dyDescent="0.2">
      <c r="A314" s="86"/>
      <c r="B314" s="89"/>
      <c r="C314" s="88"/>
    </row>
    <row r="315" spans="1:3" ht="15.75" thickBot="1" x14ac:dyDescent="0.25">
      <c r="A315" s="102"/>
      <c r="B315" s="103" t="s">
        <v>3</v>
      </c>
      <c r="C315" s="104">
        <v>46524</v>
      </c>
    </row>
    <row r="316" spans="1:3" ht="15" x14ac:dyDescent="0.2">
      <c r="A316" s="86" t="s">
        <v>18</v>
      </c>
      <c r="B316" s="87" t="s">
        <v>158</v>
      </c>
      <c r="C316" s="88"/>
    </row>
    <row r="317" spans="1:3" ht="15" x14ac:dyDescent="0.2">
      <c r="A317" s="86"/>
      <c r="B317" s="89" t="s">
        <v>159</v>
      </c>
      <c r="C317" s="88">
        <v>48</v>
      </c>
    </row>
    <row r="318" spans="1:3" ht="15" x14ac:dyDescent="0.2">
      <c r="A318" s="86"/>
      <c r="B318" s="89" t="s">
        <v>160</v>
      </c>
      <c r="C318" s="88">
        <v>36</v>
      </c>
    </row>
    <row r="319" spans="1:3" ht="15" x14ac:dyDescent="0.2">
      <c r="A319" s="86"/>
      <c r="B319" s="89" t="s">
        <v>1</v>
      </c>
      <c r="C319" s="91">
        <v>0.75</v>
      </c>
    </row>
    <row r="320" spans="1:3" ht="15" x14ac:dyDescent="0.2">
      <c r="A320" s="86"/>
      <c r="B320" s="89"/>
      <c r="C320" s="88"/>
    </row>
    <row r="321" spans="1:3" ht="15" x14ac:dyDescent="0.2">
      <c r="A321" s="86"/>
      <c r="B321" s="87" t="s">
        <v>161</v>
      </c>
      <c r="C321" s="88"/>
    </row>
    <row r="322" spans="1:3" ht="15" x14ac:dyDescent="0.2">
      <c r="A322" s="86"/>
      <c r="B322" s="89" t="s">
        <v>162</v>
      </c>
      <c r="C322" s="88">
        <v>27</v>
      </c>
    </row>
    <row r="323" spans="1:3" ht="15" x14ac:dyDescent="0.2">
      <c r="A323" s="86"/>
      <c r="B323" s="89" t="s">
        <v>2</v>
      </c>
      <c r="C323" s="91">
        <v>0.75</v>
      </c>
    </row>
    <row r="324" spans="1:3" ht="15" x14ac:dyDescent="0.2">
      <c r="A324" s="86"/>
      <c r="B324" s="89"/>
      <c r="C324" s="88"/>
    </row>
    <row r="325" spans="1:3" ht="30" x14ac:dyDescent="0.2">
      <c r="A325" s="86"/>
      <c r="B325" s="87" t="s">
        <v>166</v>
      </c>
      <c r="C325" s="101" t="s">
        <v>167</v>
      </c>
    </row>
    <row r="326" spans="1:3" ht="15" x14ac:dyDescent="0.2">
      <c r="A326" s="86"/>
      <c r="B326" s="89"/>
      <c r="C326" s="88"/>
    </row>
    <row r="327" spans="1:3" ht="15.75" thickBot="1" x14ac:dyDescent="0.25">
      <c r="A327" s="102"/>
      <c r="B327" s="103" t="s">
        <v>3</v>
      </c>
      <c r="C327" s="104" t="s">
        <v>167</v>
      </c>
    </row>
    <row r="328" spans="1:3" ht="15" x14ac:dyDescent="0.2">
      <c r="A328" s="86" t="s">
        <v>30</v>
      </c>
      <c r="B328" s="87" t="s">
        <v>158</v>
      </c>
      <c r="C328" s="88"/>
    </row>
    <row r="329" spans="1:3" ht="15" x14ac:dyDescent="0.2">
      <c r="A329" s="86"/>
      <c r="B329" s="89" t="s">
        <v>159</v>
      </c>
      <c r="C329" s="88">
        <v>524</v>
      </c>
    </row>
    <row r="330" spans="1:3" ht="15" x14ac:dyDescent="0.2">
      <c r="A330" s="86"/>
      <c r="B330" s="89" t="s">
        <v>160</v>
      </c>
      <c r="C330" s="88">
        <v>478</v>
      </c>
    </row>
    <row r="331" spans="1:3" ht="15" x14ac:dyDescent="0.2">
      <c r="A331" s="86"/>
      <c r="B331" s="89" t="s">
        <v>1</v>
      </c>
      <c r="C331" s="91">
        <v>0.91220000000000001</v>
      </c>
    </row>
    <row r="332" spans="1:3" ht="15" x14ac:dyDescent="0.2">
      <c r="A332" s="86"/>
      <c r="B332" s="89"/>
      <c r="C332" s="88"/>
    </row>
    <row r="333" spans="1:3" ht="15" x14ac:dyDescent="0.2">
      <c r="A333" s="86"/>
      <c r="B333" s="87" t="s">
        <v>161</v>
      </c>
      <c r="C333" s="88"/>
    </row>
    <row r="334" spans="1:3" ht="15" x14ac:dyDescent="0.2">
      <c r="A334" s="86"/>
      <c r="B334" s="89" t="s">
        <v>162</v>
      </c>
      <c r="C334" s="88">
        <v>389</v>
      </c>
    </row>
    <row r="335" spans="1:3" ht="15" x14ac:dyDescent="0.2">
      <c r="A335" s="86"/>
      <c r="B335" s="89" t="s">
        <v>2</v>
      </c>
      <c r="C335" s="91">
        <v>0.81379999999999997</v>
      </c>
    </row>
    <row r="336" spans="1:3" ht="15" x14ac:dyDescent="0.2">
      <c r="A336" s="86"/>
      <c r="B336" s="89"/>
      <c r="C336" s="88"/>
    </row>
    <row r="337" spans="1:3" ht="30" x14ac:dyDescent="0.2">
      <c r="A337" s="86"/>
      <c r="B337" s="87" t="s">
        <v>166</v>
      </c>
      <c r="C337" s="101">
        <v>3278</v>
      </c>
    </row>
    <row r="338" spans="1:3" ht="15" x14ac:dyDescent="0.2">
      <c r="A338" s="86"/>
      <c r="B338" s="89"/>
      <c r="C338" s="88"/>
    </row>
    <row r="339" spans="1:3" ht="15.75" thickBot="1" x14ac:dyDescent="0.25">
      <c r="A339" s="102"/>
      <c r="B339" s="103" t="s">
        <v>3</v>
      </c>
      <c r="C339" s="104">
        <v>32394</v>
      </c>
    </row>
    <row r="340" spans="1:3" ht="15" x14ac:dyDescent="0.2">
      <c r="A340" s="86" t="s">
        <v>103</v>
      </c>
      <c r="B340" s="87" t="s">
        <v>158</v>
      </c>
      <c r="C340" s="88"/>
    </row>
    <row r="341" spans="1:3" ht="15" x14ac:dyDescent="0.2">
      <c r="A341" s="86"/>
      <c r="B341" s="89" t="s">
        <v>159</v>
      </c>
      <c r="C341" s="88">
        <v>151</v>
      </c>
    </row>
    <row r="342" spans="1:3" ht="15" x14ac:dyDescent="0.2">
      <c r="A342" s="86"/>
      <c r="B342" s="89" t="s">
        <v>160</v>
      </c>
      <c r="C342" s="88">
        <v>108</v>
      </c>
    </row>
    <row r="343" spans="1:3" ht="15" x14ac:dyDescent="0.2">
      <c r="A343" s="86"/>
      <c r="B343" s="89" t="s">
        <v>1</v>
      </c>
      <c r="C343" s="91">
        <v>0.71519999999999995</v>
      </c>
    </row>
    <row r="344" spans="1:3" ht="15" x14ac:dyDescent="0.2">
      <c r="A344" s="86"/>
      <c r="B344" s="89"/>
      <c r="C344" s="88"/>
    </row>
    <row r="345" spans="1:3" ht="15" x14ac:dyDescent="0.2">
      <c r="A345" s="86"/>
      <c r="B345" s="87" t="s">
        <v>161</v>
      </c>
      <c r="C345" s="88"/>
    </row>
    <row r="346" spans="1:3" ht="15" x14ac:dyDescent="0.2">
      <c r="A346" s="86"/>
      <c r="B346" s="89" t="s">
        <v>162</v>
      </c>
      <c r="C346" s="88">
        <v>98</v>
      </c>
    </row>
    <row r="347" spans="1:3" ht="15" x14ac:dyDescent="0.2">
      <c r="A347" s="86"/>
      <c r="B347" s="89" t="s">
        <v>2</v>
      </c>
      <c r="C347" s="91">
        <v>0.90739999999999998</v>
      </c>
    </row>
    <row r="348" spans="1:3" ht="15" x14ac:dyDescent="0.2">
      <c r="A348" s="86"/>
      <c r="B348" s="89"/>
      <c r="C348" s="88"/>
    </row>
    <row r="349" spans="1:3" ht="30" x14ac:dyDescent="0.2">
      <c r="A349" s="86"/>
      <c r="B349" s="87" t="s">
        <v>166</v>
      </c>
      <c r="C349" s="101">
        <v>9240</v>
      </c>
    </row>
    <row r="350" spans="1:3" ht="15" x14ac:dyDescent="0.2">
      <c r="A350" s="86"/>
      <c r="B350" s="89"/>
      <c r="C350" s="88"/>
    </row>
    <row r="351" spans="1:3" ht="15.75" thickBot="1" x14ac:dyDescent="0.25">
      <c r="A351" s="102"/>
      <c r="B351" s="103" t="s">
        <v>3</v>
      </c>
      <c r="C351" s="104">
        <v>34150</v>
      </c>
    </row>
    <row r="352" spans="1:3" ht="30" x14ac:dyDescent="0.2">
      <c r="A352" s="86" t="s">
        <v>19</v>
      </c>
      <c r="B352" s="87" t="s">
        <v>158</v>
      </c>
      <c r="C352" s="88"/>
    </row>
    <row r="353" spans="1:3" ht="15" x14ac:dyDescent="0.2">
      <c r="A353" s="86"/>
      <c r="B353" s="89" t="s">
        <v>159</v>
      </c>
      <c r="C353" s="88">
        <v>320</v>
      </c>
    </row>
    <row r="354" spans="1:3" ht="15" x14ac:dyDescent="0.2">
      <c r="A354" s="86"/>
      <c r="B354" s="89" t="s">
        <v>160</v>
      </c>
      <c r="C354" s="88">
        <v>291</v>
      </c>
    </row>
    <row r="355" spans="1:3" ht="15" x14ac:dyDescent="0.2">
      <c r="A355" s="86"/>
      <c r="B355" s="89" t="s">
        <v>1</v>
      </c>
      <c r="C355" s="91">
        <v>0.90939999999999999</v>
      </c>
    </row>
    <row r="356" spans="1:3" ht="15" x14ac:dyDescent="0.2">
      <c r="A356" s="86"/>
      <c r="B356" s="89"/>
      <c r="C356" s="88"/>
    </row>
    <row r="357" spans="1:3" ht="15" x14ac:dyDescent="0.2">
      <c r="A357" s="86"/>
      <c r="B357" s="87" t="s">
        <v>161</v>
      </c>
      <c r="C357" s="88"/>
    </row>
    <row r="358" spans="1:3" ht="15" x14ac:dyDescent="0.2">
      <c r="A358" s="86"/>
      <c r="B358" s="89" t="s">
        <v>162</v>
      </c>
      <c r="C358" s="88">
        <v>266</v>
      </c>
    </row>
    <row r="359" spans="1:3" ht="15" x14ac:dyDescent="0.2">
      <c r="A359" s="86"/>
      <c r="B359" s="89" t="s">
        <v>2</v>
      </c>
      <c r="C359" s="91">
        <v>0.91410000000000002</v>
      </c>
    </row>
    <row r="360" spans="1:3" ht="15" x14ac:dyDescent="0.2">
      <c r="A360" s="86"/>
      <c r="B360" s="89"/>
      <c r="C360" s="88"/>
    </row>
    <row r="361" spans="1:3" ht="30" x14ac:dyDescent="0.2">
      <c r="A361" s="86"/>
      <c r="B361" s="87" t="s">
        <v>166</v>
      </c>
      <c r="C361" s="101">
        <v>14506</v>
      </c>
    </row>
    <row r="362" spans="1:3" ht="15" x14ac:dyDescent="0.2">
      <c r="A362" s="86"/>
      <c r="B362" s="89"/>
      <c r="C362" s="88"/>
    </row>
    <row r="363" spans="1:3" ht="15.75" thickBot="1" x14ac:dyDescent="0.25">
      <c r="A363" s="102"/>
      <c r="B363" s="103" t="s">
        <v>3</v>
      </c>
      <c r="C363" s="104">
        <v>34628</v>
      </c>
    </row>
    <row r="364" spans="1:3" ht="15" x14ac:dyDescent="0.2">
      <c r="A364" s="86" t="s">
        <v>6</v>
      </c>
      <c r="B364" s="87" t="s">
        <v>158</v>
      </c>
      <c r="C364" s="88"/>
    </row>
    <row r="365" spans="1:3" ht="15" x14ac:dyDescent="0.2">
      <c r="A365" s="86"/>
      <c r="B365" s="89" t="s">
        <v>159</v>
      </c>
      <c r="C365" s="90">
        <v>20375</v>
      </c>
    </row>
    <row r="366" spans="1:3" ht="15" x14ac:dyDescent="0.2">
      <c r="A366" s="86"/>
      <c r="B366" s="89" t="s">
        <v>160</v>
      </c>
      <c r="C366" s="90">
        <v>18159</v>
      </c>
    </row>
    <row r="367" spans="1:3" ht="15" x14ac:dyDescent="0.2">
      <c r="A367" s="86"/>
      <c r="B367" s="89" t="s">
        <v>1</v>
      </c>
      <c r="C367" s="91">
        <v>0.89119999999999999</v>
      </c>
    </row>
    <row r="368" spans="1:3" ht="15" x14ac:dyDescent="0.2">
      <c r="A368" s="86"/>
      <c r="B368" s="89"/>
      <c r="C368" s="88"/>
    </row>
    <row r="369" spans="1:3" ht="15" x14ac:dyDescent="0.2">
      <c r="A369" s="86"/>
      <c r="B369" s="87" t="s">
        <v>161</v>
      </c>
      <c r="C369" s="88"/>
    </row>
    <row r="370" spans="1:3" ht="15" x14ac:dyDescent="0.2">
      <c r="A370" s="86"/>
      <c r="B370" s="89" t="s">
        <v>162</v>
      </c>
      <c r="C370" s="90">
        <v>16859</v>
      </c>
    </row>
    <row r="371" spans="1:3" ht="15" x14ac:dyDescent="0.2">
      <c r="A371" s="86"/>
      <c r="B371" s="89" t="s">
        <v>2</v>
      </c>
      <c r="C371" s="91">
        <v>0.9284</v>
      </c>
    </row>
    <row r="372" spans="1:3" ht="15" x14ac:dyDescent="0.2">
      <c r="A372" s="86"/>
      <c r="B372" s="89"/>
      <c r="C372" s="88"/>
    </row>
    <row r="373" spans="1:3" ht="30" x14ac:dyDescent="0.2">
      <c r="A373" s="86"/>
      <c r="B373" s="87" t="s">
        <v>166</v>
      </c>
      <c r="C373" s="101">
        <v>4943</v>
      </c>
    </row>
    <row r="374" spans="1:3" ht="15" x14ac:dyDescent="0.2">
      <c r="A374" s="86"/>
      <c r="B374" s="89"/>
      <c r="C374" s="88"/>
    </row>
    <row r="375" spans="1:3" ht="15.75" thickBot="1" x14ac:dyDescent="0.25">
      <c r="A375" s="102"/>
      <c r="B375" s="103" t="s">
        <v>3</v>
      </c>
      <c r="C375" s="104">
        <v>36805</v>
      </c>
    </row>
    <row r="376" spans="1:3" ht="15" x14ac:dyDescent="0.2">
      <c r="A376" s="86" t="s">
        <v>33</v>
      </c>
      <c r="B376" s="87" t="s">
        <v>158</v>
      </c>
      <c r="C376" s="88"/>
    </row>
    <row r="377" spans="1:3" ht="15" x14ac:dyDescent="0.2">
      <c r="A377" s="86"/>
      <c r="B377" s="89" t="s">
        <v>159</v>
      </c>
      <c r="C377" s="88">
        <v>148</v>
      </c>
    </row>
    <row r="378" spans="1:3" ht="15" x14ac:dyDescent="0.2">
      <c r="A378" s="86"/>
      <c r="B378" s="89" t="s">
        <v>160</v>
      </c>
      <c r="C378" s="88">
        <v>129</v>
      </c>
    </row>
    <row r="379" spans="1:3" ht="15" x14ac:dyDescent="0.2">
      <c r="A379" s="86"/>
      <c r="B379" s="89" t="s">
        <v>1</v>
      </c>
      <c r="C379" s="91">
        <v>0.87160000000000004</v>
      </c>
    </row>
    <row r="380" spans="1:3" ht="15" x14ac:dyDescent="0.2">
      <c r="A380" s="86"/>
      <c r="B380" s="89"/>
      <c r="C380" s="88"/>
    </row>
    <row r="381" spans="1:3" ht="15" x14ac:dyDescent="0.2">
      <c r="A381" s="86"/>
      <c r="B381" s="87" t="s">
        <v>161</v>
      </c>
      <c r="C381" s="88"/>
    </row>
    <row r="382" spans="1:3" ht="15" x14ac:dyDescent="0.2">
      <c r="A382" s="86"/>
      <c r="B382" s="89" t="s">
        <v>162</v>
      </c>
      <c r="C382" s="88">
        <v>122</v>
      </c>
    </row>
    <row r="383" spans="1:3" ht="15" x14ac:dyDescent="0.2">
      <c r="A383" s="86"/>
      <c r="B383" s="89" t="s">
        <v>2</v>
      </c>
      <c r="C383" s="91">
        <v>0.94569999999999999</v>
      </c>
    </row>
    <row r="384" spans="1:3" ht="15" x14ac:dyDescent="0.2">
      <c r="A384" s="86"/>
      <c r="B384" s="89"/>
      <c r="C384" s="88"/>
    </row>
    <row r="385" spans="1:3" ht="30" x14ac:dyDescent="0.2">
      <c r="A385" s="86"/>
      <c r="B385" s="87" t="s">
        <v>166</v>
      </c>
      <c r="C385" s="101">
        <v>4580</v>
      </c>
    </row>
    <row r="386" spans="1:3" ht="15" x14ac:dyDescent="0.2">
      <c r="A386" s="86"/>
      <c r="B386" s="89"/>
      <c r="C386" s="88"/>
    </row>
    <row r="387" spans="1:3" ht="15.75" thickBot="1" x14ac:dyDescent="0.25">
      <c r="A387" s="102"/>
      <c r="B387" s="103" t="s">
        <v>3</v>
      </c>
      <c r="C387" s="104">
        <v>41482</v>
      </c>
    </row>
    <row r="388" spans="1:3" ht="15" x14ac:dyDescent="0.2">
      <c r="A388" s="86" t="s">
        <v>31</v>
      </c>
      <c r="B388" s="87" t="s">
        <v>158</v>
      </c>
      <c r="C388" s="88"/>
    </row>
    <row r="389" spans="1:3" ht="15" x14ac:dyDescent="0.2">
      <c r="A389" s="86"/>
      <c r="B389" s="89" t="s">
        <v>159</v>
      </c>
      <c r="C389" s="90">
        <v>3490</v>
      </c>
    </row>
    <row r="390" spans="1:3" ht="15" x14ac:dyDescent="0.2">
      <c r="A390" s="86"/>
      <c r="B390" s="89" t="s">
        <v>160</v>
      </c>
      <c r="C390" s="90">
        <v>3111</v>
      </c>
    </row>
    <row r="391" spans="1:3" ht="15" x14ac:dyDescent="0.2">
      <c r="A391" s="86"/>
      <c r="B391" s="89" t="s">
        <v>1</v>
      </c>
      <c r="C391" s="91">
        <v>0.89139999999999997</v>
      </c>
    </row>
    <row r="392" spans="1:3" ht="15" x14ac:dyDescent="0.2">
      <c r="A392" s="86"/>
      <c r="B392" s="89"/>
      <c r="C392" s="88"/>
    </row>
    <row r="393" spans="1:3" ht="15" x14ac:dyDescent="0.2">
      <c r="A393" s="86"/>
      <c r="B393" s="87" t="s">
        <v>161</v>
      </c>
      <c r="C393" s="88"/>
    </row>
    <row r="394" spans="1:3" ht="15" x14ac:dyDescent="0.2">
      <c r="A394" s="86"/>
      <c r="B394" s="89" t="s">
        <v>162</v>
      </c>
      <c r="C394" s="90">
        <v>2711</v>
      </c>
    </row>
    <row r="395" spans="1:3" ht="15" x14ac:dyDescent="0.2">
      <c r="A395" s="86"/>
      <c r="B395" s="89" t="s">
        <v>2</v>
      </c>
      <c r="C395" s="91">
        <v>0.87139999999999995</v>
      </c>
    </row>
    <row r="396" spans="1:3" ht="15" x14ac:dyDescent="0.2">
      <c r="A396" s="86"/>
      <c r="B396" s="89"/>
      <c r="C396" s="88"/>
    </row>
    <row r="397" spans="1:3" ht="30" x14ac:dyDescent="0.2">
      <c r="A397" s="86"/>
      <c r="B397" s="87" t="s">
        <v>166</v>
      </c>
      <c r="C397" s="101">
        <v>4563</v>
      </c>
    </row>
    <row r="398" spans="1:3" ht="15" x14ac:dyDescent="0.2">
      <c r="A398" s="86"/>
      <c r="B398" s="89"/>
      <c r="C398" s="88"/>
    </row>
    <row r="399" spans="1:3" ht="15.75" thickBot="1" x14ac:dyDescent="0.25">
      <c r="A399" s="102"/>
      <c r="B399" s="103" t="s">
        <v>3</v>
      </c>
      <c r="C399" s="104">
        <v>29216</v>
      </c>
    </row>
    <row r="400" spans="1:3" ht="15" x14ac:dyDescent="0.2">
      <c r="A400" s="86" t="s">
        <v>7</v>
      </c>
      <c r="B400" s="87" t="s">
        <v>158</v>
      </c>
      <c r="C400" s="88"/>
    </row>
    <row r="401" spans="1:3" ht="15" x14ac:dyDescent="0.2">
      <c r="A401" s="86"/>
      <c r="B401" s="89" t="s">
        <v>159</v>
      </c>
      <c r="C401" s="90">
        <v>5673</v>
      </c>
    </row>
    <row r="402" spans="1:3" ht="15" x14ac:dyDescent="0.2">
      <c r="A402" s="86"/>
      <c r="B402" s="89" t="s">
        <v>160</v>
      </c>
      <c r="C402" s="90">
        <v>4252</v>
      </c>
    </row>
    <row r="403" spans="1:3" ht="15" x14ac:dyDescent="0.2">
      <c r="A403" s="86"/>
      <c r="B403" s="89" t="s">
        <v>1</v>
      </c>
      <c r="C403" s="91">
        <v>0.74950000000000006</v>
      </c>
    </row>
    <row r="404" spans="1:3" ht="15" x14ac:dyDescent="0.2">
      <c r="A404" s="86"/>
      <c r="B404" s="89"/>
      <c r="C404" s="88"/>
    </row>
    <row r="405" spans="1:3" ht="15" x14ac:dyDescent="0.2">
      <c r="A405" s="86"/>
      <c r="B405" s="87" t="s">
        <v>161</v>
      </c>
      <c r="C405" s="88"/>
    </row>
    <row r="406" spans="1:3" ht="15" x14ac:dyDescent="0.2">
      <c r="A406" s="86"/>
      <c r="B406" s="89" t="s">
        <v>162</v>
      </c>
      <c r="C406" s="90">
        <v>3595</v>
      </c>
    </row>
    <row r="407" spans="1:3" ht="15" x14ac:dyDescent="0.2">
      <c r="A407" s="86"/>
      <c r="B407" s="89" t="s">
        <v>2</v>
      </c>
      <c r="C407" s="91">
        <v>0.84550000000000003</v>
      </c>
    </row>
    <row r="408" spans="1:3" ht="15" x14ac:dyDescent="0.2">
      <c r="A408" s="86"/>
      <c r="B408" s="89"/>
      <c r="C408" s="88"/>
    </row>
    <row r="409" spans="1:3" ht="30" x14ac:dyDescent="0.2">
      <c r="A409" s="86"/>
      <c r="B409" s="87" t="s">
        <v>166</v>
      </c>
      <c r="C409" s="101">
        <v>7851</v>
      </c>
    </row>
    <row r="410" spans="1:3" ht="15" x14ac:dyDescent="0.2">
      <c r="A410" s="86"/>
      <c r="B410" s="89"/>
      <c r="C410" s="88"/>
    </row>
    <row r="411" spans="1:3" ht="15.75" thickBot="1" x14ac:dyDescent="0.25">
      <c r="A411" s="102"/>
      <c r="B411" s="103" t="s">
        <v>3</v>
      </c>
      <c r="C411" s="104">
        <v>24604</v>
      </c>
    </row>
    <row r="412" spans="1:3" ht="15" x14ac:dyDescent="0.2">
      <c r="A412" s="86" t="s">
        <v>36</v>
      </c>
      <c r="B412" s="87" t="s">
        <v>158</v>
      </c>
      <c r="C412" s="88"/>
    </row>
    <row r="413" spans="1:3" ht="15" x14ac:dyDescent="0.2">
      <c r="A413" s="86"/>
      <c r="B413" s="89" t="s">
        <v>159</v>
      </c>
      <c r="C413" s="90">
        <v>4546</v>
      </c>
    </row>
    <row r="414" spans="1:3" ht="15" x14ac:dyDescent="0.2">
      <c r="A414" s="86"/>
      <c r="B414" s="89" t="s">
        <v>160</v>
      </c>
      <c r="C414" s="90">
        <v>4232</v>
      </c>
    </row>
    <row r="415" spans="1:3" ht="15" x14ac:dyDescent="0.2">
      <c r="A415" s="86"/>
      <c r="B415" s="89" t="s">
        <v>1</v>
      </c>
      <c r="C415" s="91">
        <v>0.93089999999999995</v>
      </c>
    </row>
    <row r="416" spans="1:3" ht="15" x14ac:dyDescent="0.2">
      <c r="A416" s="86"/>
      <c r="B416" s="89"/>
      <c r="C416" s="88"/>
    </row>
    <row r="417" spans="1:3" ht="15" x14ac:dyDescent="0.2">
      <c r="A417" s="86"/>
      <c r="B417" s="87" t="s">
        <v>161</v>
      </c>
      <c r="C417" s="88"/>
    </row>
    <row r="418" spans="1:3" ht="15" x14ac:dyDescent="0.2">
      <c r="A418" s="86"/>
      <c r="B418" s="89" t="s">
        <v>162</v>
      </c>
      <c r="C418" s="90">
        <v>3954</v>
      </c>
    </row>
    <row r="419" spans="1:3" ht="15" x14ac:dyDescent="0.2">
      <c r="A419" s="86"/>
      <c r="B419" s="89" t="s">
        <v>2</v>
      </c>
      <c r="C419" s="91">
        <v>0.93430000000000002</v>
      </c>
    </row>
    <row r="420" spans="1:3" ht="15" x14ac:dyDescent="0.2">
      <c r="A420" s="86"/>
      <c r="B420" s="89"/>
      <c r="C420" s="88"/>
    </row>
    <row r="421" spans="1:3" ht="30" x14ac:dyDescent="0.2">
      <c r="A421" s="86"/>
      <c r="B421" s="87" t="s">
        <v>166</v>
      </c>
      <c r="C421" s="101">
        <v>6006</v>
      </c>
    </row>
    <row r="422" spans="1:3" ht="15" x14ac:dyDescent="0.2">
      <c r="A422" s="86"/>
      <c r="B422" s="89"/>
      <c r="C422" s="88"/>
    </row>
    <row r="423" spans="1:3" ht="15.75" thickBot="1" x14ac:dyDescent="0.25">
      <c r="A423" s="102"/>
      <c r="B423" s="103" t="s">
        <v>3</v>
      </c>
      <c r="C423" s="104">
        <v>33918</v>
      </c>
    </row>
    <row r="424" spans="1:3" ht="15" x14ac:dyDescent="0.2">
      <c r="A424" s="86" t="s">
        <v>22</v>
      </c>
      <c r="B424" s="87" t="s">
        <v>158</v>
      </c>
      <c r="C424" s="88"/>
    </row>
    <row r="425" spans="1:3" ht="15" x14ac:dyDescent="0.2">
      <c r="A425" s="86"/>
      <c r="B425" s="89" t="s">
        <v>159</v>
      </c>
      <c r="C425" s="90">
        <v>18532</v>
      </c>
    </row>
    <row r="426" spans="1:3" ht="15" x14ac:dyDescent="0.2">
      <c r="A426" s="86"/>
      <c r="B426" s="89" t="s">
        <v>160</v>
      </c>
      <c r="C426" s="90">
        <v>16093</v>
      </c>
    </row>
    <row r="427" spans="1:3" ht="15" x14ac:dyDescent="0.2">
      <c r="A427" s="86"/>
      <c r="B427" s="89" t="s">
        <v>1</v>
      </c>
      <c r="C427" s="91">
        <v>0.86839999999999995</v>
      </c>
    </row>
    <row r="428" spans="1:3" ht="15" x14ac:dyDescent="0.2">
      <c r="A428" s="86"/>
      <c r="B428" s="89"/>
      <c r="C428" s="88"/>
    </row>
    <row r="429" spans="1:3" ht="15" x14ac:dyDescent="0.2">
      <c r="A429" s="86"/>
      <c r="B429" s="87" t="s">
        <v>161</v>
      </c>
      <c r="C429" s="88"/>
    </row>
    <row r="430" spans="1:3" ht="15" x14ac:dyDescent="0.2">
      <c r="A430" s="86"/>
      <c r="B430" s="89" t="s">
        <v>162</v>
      </c>
      <c r="C430" s="90">
        <v>14573</v>
      </c>
    </row>
    <row r="431" spans="1:3" ht="15" x14ac:dyDescent="0.2">
      <c r="A431" s="86"/>
      <c r="B431" s="89" t="s">
        <v>2</v>
      </c>
      <c r="C431" s="91">
        <v>0.90549999999999997</v>
      </c>
    </row>
    <row r="432" spans="1:3" ht="15" x14ac:dyDescent="0.2">
      <c r="A432" s="86"/>
      <c r="B432" s="89"/>
      <c r="C432" s="88"/>
    </row>
    <row r="433" spans="1:3" ht="30" x14ac:dyDescent="0.2">
      <c r="A433" s="86"/>
      <c r="B433" s="87" t="s">
        <v>166</v>
      </c>
      <c r="C433" s="101">
        <v>5785</v>
      </c>
    </row>
    <row r="434" spans="1:3" ht="15" x14ac:dyDescent="0.2">
      <c r="A434" s="86"/>
      <c r="B434" s="89"/>
      <c r="C434" s="88"/>
    </row>
    <row r="435" spans="1:3" ht="15.75" thickBot="1" x14ac:dyDescent="0.25">
      <c r="A435" s="102"/>
      <c r="B435" s="103" t="s">
        <v>3</v>
      </c>
      <c r="C435" s="104">
        <v>38166</v>
      </c>
    </row>
    <row r="436" spans="1:3" ht="15" x14ac:dyDescent="0.2">
      <c r="A436" s="86" t="s">
        <v>40</v>
      </c>
      <c r="B436" s="87" t="s">
        <v>158</v>
      </c>
      <c r="C436" s="88"/>
    </row>
    <row r="437" spans="1:3" ht="15" x14ac:dyDescent="0.2">
      <c r="A437" s="86"/>
      <c r="B437" s="89" t="s">
        <v>159</v>
      </c>
      <c r="C437" s="88">
        <v>87</v>
      </c>
    </row>
    <row r="438" spans="1:3" ht="15" x14ac:dyDescent="0.2">
      <c r="A438" s="86"/>
      <c r="B438" s="89" t="s">
        <v>160</v>
      </c>
      <c r="C438" s="88">
        <v>79</v>
      </c>
    </row>
    <row r="439" spans="1:3" ht="15" x14ac:dyDescent="0.2">
      <c r="A439" s="86"/>
      <c r="B439" s="89" t="s">
        <v>1</v>
      </c>
      <c r="C439" s="91">
        <v>0.90800000000000003</v>
      </c>
    </row>
    <row r="440" spans="1:3" ht="15" x14ac:dyDescent="0.2">
      <c r="A440" s="86"/>
      <c r="B440" s="89"/>
      <c r="C440" s="88"/>
    </row>
    <row r="441" spans="1:3" ht="15" x14ac:dyDescent="0.2">
      <c r="A441" s="86"/>
      <c r="B441" s="87" t="s">
        <v>161</v>
      </c>
      <c r="C441" s="88"/>
    </row>
    <row r="442" spans="1:3" ht="15" x14ac:dyDescent="0.2">
      <c r="A442" s="86"/>
      <c r="B442" s="89" t="s">
        <v>162</v>
      </c>
      <c r="C442" s="88">
        <v>76</v>
      </c>
    </row>
    <row r="443" spans="1:3" ht="15" x14ac:dyDescent="0.2">
      <c r="A443" s="86"/>
      <c r="B443" s="89" t="s">
        <v>2</v>
      </c>
      <c r="C443" s="91">
        <v>0.96199999999999997</v>
      </c>
    </row>
    <row r="444" spans="1:3" ht="15" x14ac:dyDescent="0.2">
      <c r="A444" s="86"/>
      <c r="B444" s="89"/>
      <c r="C444" s="88"/>
    </row>
    <row r="445" spans="1:3" ht="30" x14ac:dyDescent="0.2">
      <c r="A445" s="86"/>
      <c r="B445" s="87" t="s">
        <v>166</v>
      </c>
      <c r="C445" s="101">
        <v>2016</v>
      </c>
    </row>
    <row r="446" spans="1:3" ht="15" x14ac:dyDescent="0.2">
      <c r="A446" s="86"/>
      <c r="B446" s="89"/>
      <c r="C446" s="88"/>
    </row>
    <row r="447" spans="1:3" ht="15.75" thickBot="1" x14ac:dyDescent="0.25">
      <c r="A447" s="102"/>
      <c r="B447" s="103" t="s">
        <v>3</v>
      </c>
      <c r="C447" s="104">
        <v>16954</v>
      </c>
    </row>
    <row r="448" spans="1:3" ht="15" x14ac:dyDescent="0.2">
      <c r="A448" s="86" t="s">
        <v>8</v>
      </c>
      <c r="B448" s="87" t="s">
        <v>158</v>
      </c>
      <c r="C448" s="88"/>
    </row>
    <row r="449" spans="1:3" ht="15" x14ac:dyDescent="0.2">
      <c r="A449" s="86"/>
      <c r="B449" s="89" t="s">
        <v>159</v>
      </c>
      <c r="C449" s="90">
        <v>7457</v>
      </c>
    </row>
    <row r="450" spans="1:3" ht="15" x14ac:dyDescent="0.2">
      <c r="A450" s="86"/>
      <c r="B450" s="89" t="s">
        <v>160</v>
      </c>
      <c r="C450" s="90">
        <v>6420</v>
      </c>
    </row>
    <row r="451" spans="1:3" ht="15" x14ac:dyDescent="0.2">
      <c r="A451" s="86"/>
      <c r="B451" s="89" t="s">
        <v>1</v>
      </c>
      <c r="C451" s="91">
        <v>0.8609</v>
      </c>
    </row>
    <row r="452" spans="1:3" ht="15" x14ac:dyDescent="0.2">
      <c r="A452" s="86"/>
      <c r="B452" s="89"/>
      <c r="C452" s="88"/>
    </row>
    <row r="453" spans="1:3" ht="15" x14ac:dyDescent="0.2">
      <c r="A453" s="86"/>
      <c r="B453" s="87" t="s">
        <v>161</v>
      </c>
      <c r="C453" s="88"/>
    </row>
    <row r="454" spans="1:3" ht="15" x14ac:dyDescent="0.2">
      <c r="A454" s="86"/>
      <c r="B454" s="89" t="s">
        <v>162</v>
      </c>
      <c r="C454" s="90">
        <v>5771</v>
      </c>
    </row>
    <row r="455" spans="1:3" ht="15" x14ac:dyDescent="0.2">
      <c r="A455" s="86"/>
      <c r="B455" s="89" t="s">
        <v>2</v>
      </c>
      <c r="C455" s="91">
        <v>0.89890000000000003</v>
      </c>
    </row>
    <row r="456" spans="1:3" ht="15" x14ac:dyDescent="0.2">
      <c r="A456" s="86"/>
      <c r="B456" s="89"/>
      <c r="C456" s="88"/>
    </row>
    <row r="457" spans="1:3" ht="30" x14ac:dyDescent="0.2">
      <c r="A457" s="86"/>
      <c r="B457" s="87" t="s">
        <v>166</v>
      </c>
      <c r="C457" s="101">
        <v>6545</v>
      </c>
    </row>
    <row r="458" spans="1:3" ht="15" x14ac:dyDescent="0.2">
      <c r="A458" s="86"/>
      <c r="B458" s="89"/>
      <c r="C458" s="88"/>
    </row>
    <row r="459" spans="1:3" ht="15.75" thickBot="1" x14ac:dyDescent="0.25">
      <c r="A459" s="102"/>
      <c r="B459" s="103" t="s">
        <v>3</v>
      </c>
      <c r="C459" s="104">
        <v>46906</v>
      </c>
    </row>
    <row r="460" spans="1:3" ht="15" x14ac:dyDescent="0.2">
      <c r="A460" s="86" t="s">
        <v>32</v>
      </c>
      <c r="B460" s="87" t="s">
        <v>158</v>
      </c>
      <c r="C460" s="88"/>
    </row>
    <row r="461" spans="1:3" ht="15" x14ac:dyDescent="0.2">
      <c r="A461" s="86"/>
      <c r="B461" s="89" t="s">
        <v>159</v>
      </c>
      <c r="C461" s="90">
        <v>1443</v>
      </c>
    </row>
    <row r="462" spans="1:3" ht="15" x14ac:dyDescent="0.2">
      <c r="A462" s="86"/>
      <c r="B462" s="89" t="s">
        <v>160</v>
      </c>
      <c r="C462" s="90">
        <v>1264</v>
      </c>
    </row>
    <row r="463" spans="1:3" ht="15" x14ac:dyDescent="0.2">
      <c r="A463" s="86"/>
      <c r="B463" s="89" t="s">
        <v>1</v>
      </c>
      <c r="C463" s="91">
        <v>0.876</v>
      </c>
    </row>
    <row r="464" spans="1:3" ht="15" x14ac:dyDescent="0.2">
      <c r="A464" s="86"/>
      <c r="B464" s="89"/>
      <c r="C464" s="88"/>
    </row>
    <row r="465" spans="1:3" ht="15" x14ac:dyDescent="0.2">
      <c r="A465" s="86"/>
      <c r="B465" s="87" t="s">
        <v>161</v>
      </c>
      <c r="C465" s="88"/>
    </row>
    <row r="466" spans="1:3" ht="15" x14ac:dyDescent="0.2">
      <c r="A466" s="86"/>
      <c r="B466" s="89" t="s">
        <v>162</v>
      </c>
      <c r="C466" s="90">
        <v>1152</v>
      </c>
    </row>
    <row r="467" spans="1:3" ht="15" x14ac:dyDescent="0.2">
      <c r="A467" s="86"/>
      <c r="B467" s="89" t="s">
        <v>2</v>
      </c>
      <c r="C467" s="91">
        <v>0.91139999999999999</v>
      </c>
    </row>
    <row r="468" spans="1:3" ht="15" x14ac:dyDescent="0.2">
      <c r="A468" s="86"/>
      <c r="B468" s="89"/>
      <c r="C468" s="88"/>
    </row>
    <row r="469" spans="1:3" ht="30" x14ac:dyDescent="0.2">
      <c r="A469" s="86"/>
      <c r="B469" s="87" t="s">
        <v>166</v>
      </c>
      <c r="C469" s="101">
        <v>6468</v>
      </c>
    </row>
    <row r="470" spans="1:3" ht="15" x14ac:dyDescent="0.2">
      <c r="A470" s="86"/>
      <c r="B470" s="89"/>
      <c r="C470" s="88"/>
    </row>
    <row r="471" spans="1:3" ht="15.75" thickBot="1" x14ac:dyDescent="0.25">
      <c r="A471" s="102"/>
      <c r="B471" s="103" t="s">
        <v>3</v>
      </c>
      <c r="C471" s="104">
        <v>40098</v>
      </c>
    </row>
    <row r="472" spans="1:3" ht="15" x14ac:dyDescent="0.2">
      <c r="A472" s="86" t="s">
        <v>27</v>
      </c>
      <c r="B472" s="87" t="s">
        <v>158</v>
      </c>
      <c r="C472" s="88"/>
    </row>
    <row r="473" spans="1:3" ht="15" x14ac:dyDescent="0.2">
      <c r="A473" s="86"/>
      <c r="B473" s="89" t="s">
        <v>159</v>
      </c>
      <c r="C473" s="88">
        <v>86</v>
      </c>
    </row>
    <row r="474" spans="1:3" ht="15" x14ac:dyDescent="0.2">
      <c r="A474" s="86"/>
      <c r="B474" s="89" t="s">
        <v>160</v>
      </c>
      <c r="C474" s="88">
        <v>83</v>
      </c>
    </row>
    <row r="475" spans="1:3" ht="15" x14ac:dyDescent="0.2">
      <c r="A475" s="86"/>
      <c r="B475" s="89" t="s">
        <v>1</v>
      </c>
      <c r="C475" s="91">
        <v>0.96509999999999996</v>
      </c>
    </row>
    <row r="476" spans="1:3" ht="15" x14ac:dyDescent="0.2">
      <c r="A476" s="86"/>
      <c r="B476" s="89"/>
      <c r="C476" s="88"/>
    </row>
    <row r="477" spans="1:3" ht="15" x14ac:dyDescent="0.2">
      <c r="A477" s="86"/>
      <c r="B477" s="87" t="s">
        <v>161</v>
      </c>
      <c r="C477" s="88"/>
    </row>
    <row r="478" spans="1:3" ht="15" x14ac:dyDescent="0.2">
      <c r="A478" s="86"/>
      <c r="B478" s="89" t="s">
        <v>162</v>
      </c>
      <c r="C478" s="88">
        <v>82</v>
      </c>
    </row>
    <row r="479" spans="1:3" ht="15" x14ac:dyDescent="0.2">
      <c r="A479" s="86"/>
      <c r="B479" s="89" t="s">
        <v>2</v>
      </c>
      <c r="C479" s="91">
        <v>0.98799999999999999</v>
      </c>
    </row>
    <row r="480" spans="1:3" ht="15" x14ac:dyDescent="0.2">
      <c r="A480" s="86"/>
      <c r="B480" s="89"/>
      <c r="C480" s="88"/>
    </row>
    <row r="481" spans="1:3" ht="30" x14ac:dyDescent="0.2">
      <c r="A481" s="86"/>
      <c r="B481" s="87" t="s">
        <v>166</v>
      </c>
      <c r="C481" s="101">
        <v>6908</v>
      </c>
    </row>
    <row r="482" spans="1:3" ht="15" x14ac:dyDescent="0.2">
      <c r="A482" s="86"/>
      <c r="B482" s="89"/>
      <c r="C482" s="88"/>
    </row>
    <row r="483" spans="1:3" ht="15.75" thickBot="1" x14ac:dyDescent="0.25">
      <c r="A483" s="102"/>
      <c r="B483" s="103" t="s">
        <v>3</v>
      </c>
      <c r="C483" s="104">
        <v>49477</v>
      </c>
    </row>
    <row r="484" spans="1:3" ht="15" x14ac:dyDescent="0.2">
      <c r="A484" s="86" t="s">
        <v>25</v>
      </c>
      <c r="B484" s="87" t="s">
        <v>158</v>
      </c>
      <c r="C484" s="88"/>
    </row>
    <row r="485" spans="1:3" ht="15" x14ac:dyDescent="0.2">
      <c r="A485" s="86"/>
      <c r="B485" s="89" t="s">
        <v>159</v>
      </c>
      <c r="C485" s="90">
        <v>4081</v>
      </c>
    </row>
    <row r="486" spans="1:3" ht="15" x14ac:dyDescent="0.2">
      <c r="A486" s="86"/>
      <c r="B486" s="89" t="s">
        <v>160</v>
      </c>
      <c r="C486" s="90">
        <v>3184</v>
      </c>
    </row>
    <row r="487" spans="1:3" ht="15" x14ac:dyDescent="0.2">
      <c r="A487" s="86"/>
      <c r="B487" s="89" t="s">
        <v>1</v>
      </c>
      <c r="C487" s="91">
        <v>0.7802</v>
      </c>
    </row>
    <row r="488" spans="1:3" ht="15" x14ac:dyDescent="0.2">
      <c r="A488" s="86"/>
      <c r="B488" s="89"/>
      <c r="C488" s="88"/>
    </row>
    <row r="489" spans="1:3" ht="15" x14ac:dyDescent="0.2">
      <c r="A489" s="86"/>
      <c r="B489" s="87" t="s">
        <v>161</v>
      </c>
      <c r="C489" s="88"/>
    </row>
    <row r="490" spans="1:3" ht="15" x14ac:dyDescent="0.2">
      <c r="A490" s="86"/>
      <c r="B490" s="89" t="s">
        <v>162</v>
      </c>
      <c r="C490" s="90">
        <v>2597</v>
      </c>
    </row>
    <row r="491" spans="1:3" ht="15" x14ac:dyDescent="0.2">
      <c r="A491" s="86"/>
      <c r="B491" s="89" t="s">
        <v>2</v>
      </c>
      <c r="C491" s="91">
        <v>0.81559999999999999</v>
      </c>
    </row>
    <row r="492" spans="1:3" ht="15" x14ac:dyDescent="0.2">
      <c r="A492" s="86"/>
      <c r="B492" s="89"/>
      <c r="C492" s="88"/>
    </row>
    <row r="493" spans="1:3" ht="30" x14ac:dyDescent="0.2">
      <c r="A493" s="86"/>
      <c r="B493" s="87" t="s">
        <v>166</v>
      </c>
      <c r="C493" s="101">
        <v>9076</v>
      </c>
    </row>
    <row r="494" spans="1:3" ht="15" x14ac:dyDescent="0.2">
      <c r="A494" s="86"/>
      <c r="B494" s="89"/>
      <c r="C494" s="88"/>
    </row>
    <row r="495" spans="1:3" ht="15.75" thickBot="1" x14ac:dyDescent="0.25">
      <c r="A495" s="102"/>
      <c r="B495" s="103" t="s">
        <v>3</v>
      </c>
      <c r="C495" s="104">
        <v>40734</v>
      </c>
    </row>
    <row r="496" spans="1:3" ht="15" x14ac:dyDescent="0.2">
      <c r="A496" s="86" t="s">
        <v>153</v>
      </c>
      <c r="B496" s="87" t="s">
        <v>158</v>
      </c>
      <c r="C496" s="88"/>
    </row>
    <row r="497" spans="1:3" ht="15" x14ac:dyDescent="0.2">
      <c r="A497" s="86"/>
      <c r="B497" s="89" t="s">
        <v>159</v>
      </c>
      <c r="C497" s="90">
        <v>1772</v>
      </c>
    </row>
    <row r="498" spans="1:3" ht="15" x14ac:dyDescent="0.2">
      <c r="A498" s="86"/>
      <c r="B498" s="89" t="s">
        <v>160</v>
      </c>
      <c r="C498" s="90">
        <v>1092</v>
      </c>
    </row>
    <row r="499" spans="1:3" ht="15" x14ac:dyDescent="0.2">
      <c r="A499" s="86"/>
      <c r="B499" s="89" t="s">
        <v>1</v>
      </c>
      <c r="C499" s="91">
        <v>0.61629999999999996</v>
      </c>
    </row>
    <row r="500" spans="1:3" ht="15" x14ac:dyDescent="0.2">
      <c r="A500" s="86"/>
      <c r="B500" s="89"/>
      <c r="C500" s="88"/>
    </row>
    <row r="501" spans="1:3" ht="15" x14ac:dyDescent="0.2">
      <c r="A501" s="86"/>
      <c r="B501" s="87" t="s">
        <v>161</v>
      </c>
      <c r="C501" s="88"/>
    </row>
    <row r="502" spans="1:3" ht="15" x14ac:dyDescent="0.2">
      <c r="A502" s="86"/>
      <c r="B502" s="89" t="s">
        <v>162</v>
      </c>
      <c r="C502" s="88">
        <v>942</v>
      </c>
    </row>
    <row r="503" spans="1:3" ht="15" x14ac:dyDescent="0.2">
      <c r="A503" s="86"/>
      <c r="B503" s="89" t="s">
        <v>2</v>
      </c>
      <c r="C503" s="91">
        <v>0.86260000000000003</v>
      </c>
    </row>
    <row r="504" spans="1:3" ht="15" x14ac:dyDescent="0.2">
      <c r="A504" s="86"/>
      <c r="B504" s="89"/>
      <c r="C504" s="88"/>
    </row>
    <row r="505" spans="1:3" ht="30" x14ac:dyDescent="0.2">
      <c r="A505" s="86"/>
      <c r="B505" s="87" t="s">
        <v>166</v>
      </c>
      <c r="C505" s="101">
        <v>6070</v>
      </c>
    </row>
    <row r="506" spans="1:3" ht="15" x14ac:dyDescent="0.2">
      <c r="A506" s="86"/>
      <c r="B506" s="89"/>
      <c r="C506" s="88"/>
    </row>
    <row r="507" spans="1:3" ht="15.75" thickBot="1" x14ac:dyDescent="0.25">
      <c r="A507" s="105"/>
      <c r="B507" s="106" t="s">
        <v>3</v>
      </c>
      <c r="C507" s="107">
        <v>35912</v>
      </c>
    </row>
  </sheetData>
  <mergeCells count="2">
    <mergeCell ref="A1:C1"/>
    <mergeCell ref="A14:C14"/>
  </mergeCells>
  <pageMargins left="0.75" right="0.75" top="1" bottom="1" header="0.5" footer="0.5"/>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
  <sheetViews>
    <sheetView topLeftCell="A7" workbookViewId="0">
      <selection activeCell="F13" sqref="F13"/>
    </sheetView>
  </sheetViews>
  <sheetFormatPr defaultRowHeight="15" x14ac:dyDescent="0.25"/>
  <cols>
    <col min="1" max="1" width="11.5703125" style="22" customWidth="1"/>
    <col min="2" max="2" width="18.85546875" style="22" customWidth="1"/>
    <col min="3" max="3" width="9.140625" style="22"/>
    <col min="4" max="4" width="18.85546875" style="22" customWidth="1"/>
    <col min="5" max="6" width="9.140625" style="22"/>
    <col min="7" max="7" width="18.85546875" style="22" customWidth="1"/>
    <col min="8" max="9" width="9.140625" style="22"/>
    <col min="10" max="10" width="18.85546875" style="22" customWidth="1"/>
    <col min="11" max="12" width="9.140625" style="22"/>
    <col min="13" max="13" width="18.85546875" style="22" customWidth="1"/>
    <col min="14" max="16384" width="9.140625" style="22"/>
  </cols>
  <sheetData>
    <row r="1" spans="1:21" ht="18" customHeight="1" x14ac:dyDescent="0.25">
      <c r="A1" s="20" t="s">
        <v>10</v>
      </c>
      <c r="B1" s="20" t="s">
        <v>20</v>
      </c>
      <c r="C1" s="20" t="s">
        <v>11</v>
      </c>
      <c r="D1" s="20" t="s">
        <v>20</v>
      </c>
      <c r="E1" s="21" t="s">
        <v>3</v>
      </c>
      <c r="F1" s="21"/>
      <c r="G1" s="20" t="s">
        <v>20</v>
      </c>
      <c r="H1" s="20" t="s">
        <v>14</v>
      </c>
      <c r="I1" s="20"/>
      <c r="J1" s="20" t="s">
        <v>20</v>
      </c>
      <c r="K1" s="20" t="s">
        <v>1</v>
      </c>
      <c r="L1" s="21"/>
      <c r="M1" s="20" t="s">
        <v>20</v>
      </c>
      <c r="N1" s="20" t="s">
        <v>2</v>
      </c>
      <c r="O1" s="20"/>
    </row>
    <row r="2" spans="1:21" ht="18" customHeight="1" x14ac:dyDescent="0.25">
      <c r="A2" s="23">
        <v>30</v>
      </c>
      <c r="B2" s="23" t="s">
        <v>6</v>
      </c>
      <c r="C2" s="23">
        <v>116035</v>
      </c>
      <c r="D2" s="23" t="s">
        <v>76</v>
      </c>
      <c r="E2" s="22">
        <v>64225.58</v>
      </c>
      <c r="F2" s="22">
        <v>14</v>
      </c>
      <c r="G2" s="23" t="s">
        <v>76</v>
      </c>
      <c r="H2" s="22">
        <v>30160.66</v>
      </c>
      <c r="J2" s="23" t="s">
        <v>76</v>
      </c>
      <c r="K2" s="24">
        <v>1</v>
      </c>
      <c r="L2" s="22">
        <v>6</v>
      </c>
      <c r="M2" s="23" t="s">
        <v>76</v>
      </c>
      <c r="N2" s="24">
        <v>1</v>
      </c>
      <c r="O2" s="24"/>
    </row>
    <row r="3" spans="1:21" ht="18" customHeight="1" x14ac:dyDescent="0.25">
      <c r="A3" s="23">
        <v>35</v>
      </c>
      <c r="B3" s="23" t="s">
        <v>22</v>
      </c>
      <c r="C3" s="23">
        <v>64708</v>
      </c>
      <c r="D3" s="23" t="s">
        <v>44</v>
      </c>
      <c r="E3" s="22">
        <v>51176.57</v>
      </c>
      <c r="F3" s="22">
        <v>26</v>
      </c>
      <c r="G3" s="23" t="s">
        <v>42</v>
      </c>
      <c r="H3" s="22">
        <v>11292.36</v>
      </c>
      <c r="J3" s="23" t="s">
        <v>117</v>
      </c>
      <c r="K3" s="24">
        <v>1</v>
      </c>
      <c r="L3" s="22">
        <v>18</v>
      </c>
      <c r="M3" s="23" t="s">
        <v>116</v>
      </c>
      <c r="N3" s="24">
        <v>1</v>
      </c>
      <c r="O3" s="24"/>
    </row>
    <row r="4" spans="1:21" ht="18" customHeight="1" x14ac:dyDescent="0.25">
      <c r="A4" s="23">
        <v>25</v>
      </c>
      <c r="B4" s="23" t="s">
        <v>5</v>
      </c>
      <c r="C4" s="23">
        <v>19250</v>
      </c>
      <c r="D4" s="23" t="s">
        <v>8</v>
      </c>
      <c r="E4" s="22">
        <v>49498.8</v>
      </c>
      <c r="F4" s="22">
        <v>38</v>
      </c>
      <c r="G4" s="23" t="s">
        <v>25</v>
      </c>
      <c r="H4" s="22">
        <v>9665.6</v>
      </c>
      <c r="J4" s="23" t="s">
        <v>39</v>
      </c>
      <c r="K4" s="24">
        <v>0.96334012219959264</v>
      </c>
      <c r="L4" s="22">
        <v>30</v>
      </c>
      <c r="M4" s="23" t="s">
        <v>117</v>
      </c>
      <c r="N4" s="24">
        <v>1</v>
      </c>
      <c r="O4" s="24"/>
    </row>
    <row r="5" spans="1:21" ht="18" customHeight="1" x14ac:dyDescent="0.25">
      <c r="A5" s="23">
        <v>37</v>
      </c>
      <c r="B5" s="23" t="s">
        <v>8</v>
      </c>
      <c r="C5" s="23">
        <v>15156</v>
      </c>
      <c r="D5" s="23" t="s">
        <v>32</v>
      </c>
      <c r="E5" s="22">
        <v>48832.79</v>
      </c>
      <c r="F5" s="22">
        <v>50</v>
      </c>
      <c r="G5" s="23" t="s">
        <v>15</v>
      </c>
      <c r="H5" s="22">
        <v>8636.1299999999992</v>
      </c>
      <c r="J5" s="23" t="s">
        <v>36</v>
      </c>
      <c r="K5" s="24">
        <v>0.93456962911126662</v>
      </c>
      <c r="L5" s="22">
        <v>42</v>
      </c>
      <c r="M5" s="23" t="s">
        <v>44</v>
      </c>
      <c r="N5" s="24">
        <v>0.97530864197530864</v>
      </c>
      <c r="O5" s="24"/>
    </row>
    <row r="6" spans="1:21" ht="18" customHeight="1" x14ac:dyDescent="0.25">
      <c r="A6" s="23">
        <v>8</v>
      </c>
      <c r="B6" s="23" t="s">
        <v>23</v>
      </c>
      <c r="C6" s="23">
        <v>12897</v>
      </c>
      <c r="D6" s="23" t="s">
        <v>116</v>
      </c>
      <c r="E6" s="22">
        <v>48787.61</v>
      </c>
      <c r="F6" s="22">
        <v>62</v>
      </c>
      <c r="G6" s="23" t="s">
        <v>103</v>
      </c>
      <c r="H6" s="22">
        <v>8184.6</v>
      </c>
      <c r="J6" s="23" t="s">
        <v>44</v>
      </c>
      <c r="K6" s="24">
        <v>0.93103448275862066</v>
      </c>
      <c r="L6" s="22">
        <v>54</v>
      </c>
      <c r="M6" s="23" t="s">
        <v>33</v>
      </c>
      <c r="N6" s="24">
        <v>0.93343653250773995</v>
      </c>
      <c r="O6" s="24"/>
    </row>
    <row r="7" spans="1:21" ht="18" customHeight="1" x14ac:dyDescent="0.25">
      <c r="A7" s="23">
        <v>10</v>
      </c>
      <c r="B7" s="23" t="s">
        <v>16</v>
      </c>
      <c r="C7" s="23">
        <v>10803</v>
      </c>
      <c r="D7" s="23" t="s">
        <v>99</v>
      </c>
      <c r="E7" s="22">
        <v>47271.16</v>
      </c>
      <c r="F7" s="22">
        <v>74</v>
      </c>
      <c r="G7" s="23" t="s">
        <v>4</v>
      </c>
      <c r="H7" s="22">
        <v>8053.38</v>
      </c>
      <c r="J7" s="23" t="s">
        <v>32</v>
      </c>
      <c r="K7" s="24">
        <v>0.93094710167880901</v>
      </c>
      <c r="L7" s="22">
        <v>66</v>
      </c>
      <c r="M7" s="23" t="s">
        <v>39</v>
      </c>
      <c r="N7" s="24">
        <v>0.92177589852008457</v>
      </c>
      <c r="O7" s="24"/>
      <c r="T7" s="22" t="e">
        <f>#REF!</f>
        <v>#REF!</v>
      </c>
      <c r="U7" s="22" t="e">
        <f>#REF!</f>
        <v>#REF!</v>
      </c>
    </row>
    <row r="8" spans="1:21" ht="18" customHeight="1" x14ac:dyDescent="0.25">
      <c r="A8" s="23">
        <v>42</v>
      </c>
      <c r="B8" s="23" t="s">
        <v>25</v>
      </c>
      <c r="C8" s="23">
        <v>9319</v>
      </c>
      <c r="D8" s="23" t="s">
        <v>4</v>
      </c>
      <c r="E8" s="22">
        <v>44998.76</v>
      </c>
      <c r="F8" s="22">
        <v>86</v>
      </c>
      <c r="G8" s="23" t="s">
        <v>18</v>
      </c>
      <c r="H8" s="22">
        <v>7486.06</v>
      </c>
      <c r="J8" s="23" t="s">
        <v>27</v>
      </c>
      <c r="K8" s="24">
        <v>0.9285714285714286</v>
      </c>
      <c r="L8" s="22">
        <v>78</v>
      </c>
      <c r="M8" s="23" t="s">
        <v>28</v>
      </c>
      <c r="N8" s="24">
        <v>0.91740088105726869</v>
      </c>
      <c r="O8" s="24"/>
      <c r="T8" s="22" t="e">
        <f>#REF!</f>
        <v>#REF!</v>
      </c>
      <c r="U8" s="22" t="e">
        <f>#REF!</f>
        <v>#REF!</v>
      </c>
    </row>
    <row r="9" spans="1:21" ht="18" customHeight="1" x14ac:dyDescent="0.25">
      <c r="A9" s="23">
        <v>33</v>
      </c>
      <c r="B9" s="23" t="s">
        <v>7</v>
      </c>
      <c r="C9" s="23">
        <v>8763</v>
      </c>
      <c r="D9" s="23" t="s">
        <v>33</v>
      </c>
      <c r="E9" s="22">
        <v>44757.120000000003</v>
      </c>
      <c r="F9" s="22">
        <v>98</v>
      </c>
      <c r="G9" s="23" t="s">
        <v>29</v>
      </c>
      <c r="H9" s="22">
        <v>7383.04</v>
      </c>
      <c r="J9" s="23" t="s">
        <v>116</v>
      </c>
      <c r="K9" s="24">
        <v>0.92307692307692313</v>
      </c>
      <c r="L9" s="22">
        <v>90</v>
      </c>
      <c r="M9" s="23" t="s">
        <v>27</v>
      </c>
      <c r="N9" s="24">
        <v>0.91497975708502022</v>
      </c>
      <c r="O9" s="24"/>
      <c r="T9" s="22" t="e">
        <f>#REF!</f>
        <v>#REF!</v>
      </c>
      <c r="U9" s="22" t="e">
        <f>#REF!</f>
        <v>#REF!</v>
      </c>
    </row>
    <row r="10" spans="1:21" ht="18" customHeight="1" x14ac:dyDescent="0.25">
      <c r="A10" s="23">
        <v>4</v>
      </c>
      <c r="B10" s="23" t="s">
        <v>35</v>
      </c>
      <c r="C10" s="23">
        <v>6701</v>
      </c>
      <c r="D10" s="23" t="s">
        <v>17</v>
      </c>
      <c r="E10" s="22">
        <v>43727.7</v>
      </c>
      <c r="F10" s="22">
        <v>110</v>
      </c>
      <c r="G10" s="23" t="s">
        <v>37</v>
      </c>
      <c r="H10" s="22">
        <v>7132.36</v>
      </c>
      <c r="J10" s="23" t="s">
        <v>30</v>
      </c>
      <c r="K10" s="24">
        <v>0.92156862745098034</v>
      </c>
      <c r="L10" s="22">
        <v>102</v>
      </c>
      <c r="M10" s="23" t="s">
        <v>24</v>
      </c>
      <c r="N10" s="24">
        <v>0.91310160427807485</v>
      </c>
      <c r="O10" s="24"/>
      <c r="T10" s="22" t="e">
        <f>#REF!</f>
        <v>#REF!</v>
      </c>
      <c r="U10" s="22" t="e">
        <f>#REF!</f>
        <v>#REF!</v>
      </c>
    </row>
    <row r="11" spans="1:21" ht="18" customHeight="1" x14ac:dyDescent="0.25">
      <c r="A11" s="23">
        <v>32</v>
      </c>
      <c r="B11" s="23" t="s">
        <v>31</v>
      </c>
      <c r="C11" s="23">
        <v>6134</v>
      </c>
      <c r="D11" s="23" t="s">
        <v>5</v>
      </c>
      <c r="E11" s="22">
        <v>41217.61</v>
      </c>
      <c r="F11" s="22">
        <v>122</v>
      </c>
      <c r="G11" s="23" t="s">
        <v>99</v>
      </c>
      <c r="H11" s="22">
        <v>6777.03</v>
      </c>
      <c r="J11" s="23" t="s">
        <v>40</v>
      </c>
      <c r="K11" s="24">
        <v>0.91592920353982299</v>
      </c>
      <c r="L11" s="22">
        <v>114</v>
      </c>
      <c r="M11" s="23" t="s">
        <v>43</v>
      </c>
      <c r="N11" s="24">
        <v>0.91194968553459121</v>
      </c>
      <c r="O11" s="24"/>
      <c r="T11" s="22" t="e">
        <f>#REF!</f>
        <v>#REF!</v>
      </c>
      <c r="U11" s="22" t="e">
        <f>#REF!</f>
        <v>#REF!</v>
      </c>
    </row>
    <row r="12" spans="1:21" ht="18" customHeight="1" x14ac:dyDescent="0.25">
      <c r="A12" s="23">
        <v>14</v>
      </c>
      <c r="B12" s="23" t="s">
        <v>38</v>
      </c>
      <c r="C12" s="23">
        <v>5948</v>
      </c>
      <c r="D12" s="23" t="s">
        <v>15</v>
      </c>
      <c r="E12" s="22">
        <v>41211.82</v>
      </c>
      <c r="F12" s="22">
        <v>134</v>
      </c>
      <c r="G12" s="23" t="s">
        <v>7</v>
      </c>
      <c r="H12" s="22">
        <v>6621.86</v>
      </c>
      <c r="J12" s="23" t="s">
        <v>28</v>
      </c>
      <c r="K12" s="24">
        <v>0.91073219658976934</v>
      </c>
      <c r="L12" s="22">
        <v>126</v>
      </c>
      <c r="M12" s="23" t="s">
        <v>6</v>
      </c>
      <c r="N12" s="24">
        <v>0.90742568827465175</v>
      </c>
      <c r="O12" s="24"/>
      <c r="T12" s="22" t="e">
        <f>#REF!</f>
        <v>#REF!</v>
      </c>
      <c r="U12" s="22" t="e">
        <f>#REF!</f>
        <v>#REF!</v>
      </c>
    </row>
    <row r="13" spans="1:21" ht="18" customHeight="1" x14ac:dyDescent="0.25">
      <c r="A13" s="23">
        <v>17</v>
      </c>
      <c r="B13" s="23" t="s">
        <v>26</v>
      </c>
      <c r="C13" s="23">
        <v>5655</v>
      </c>
      <c r="D13" s="23" t="s">
        <v>35</v>
      </c>
      <c r="E13" s="22">
        <v>40577.14</v>
      </c>
      <c r="F13" s="22">
        <v>146</v>
      </c>
      <c r="G13" s="23" t="s">
        <v>38</v>
      </c>
      <c r="H13" s="22">
        <v>6215.66</v>
      </c>
      <c r="J13" s="23" t="s">
        <v>22</v>
      </c>
      <c r="K13" s="24">
        <v>0.9085894405043341</v>
      </c>
      <c r="L13" s="22">
        <v>138</v>
      </c>
      <c r="M13" s="23" t="s">
        <v>8</v>
      </c>
      <c r="N13" s="24">
        <v>0.90278994119854872</v>
      </c>
      <c r="O13" s="24"/>
      <c r="T13" s="22" t="e">
        <f>#REF!</f>
        <v>#REF!</v>
      </c>
      <c r="U13" s="22" t="e">
        <f>#REF!</f>
        <v>#REF!</v>
      </c>
    </row>
    <row r="14" spans="1:21" ht="18" customHeight="1" x14ac:dyDescent="0.25">
      <c r="A14" s="23">
        <v>24</v>
      </c>
      <c r="B14" s="23" t="s">
        <v>17</v>
      </c>
      <c r="C14" s="23">
        <v>5293</v>
      </c>
      <c r="D14" s="23" t="s">
        <v>102</v>
      </c>
      <c r="E14" s="22">
        <v>39605.71</v>
      </c>
      <c r="F14" s="22">
        <v>158</v>
      </c>
      <c r="G14" s="23" t="s">
        <v>32</v>
      </c>
      <c r="H14" s="22">
        <v>5918.1</v>
      </c>
      <c r="J14" s="23" t="s">
        <v>17</v>
      </c>
      <c r="K14" s="24">
        <v>0.89324515824279638</v>
      </c>
      <c r="L14" s="22">
        <v>150</v>
      </c>
      <c r="M14" s="23" t="s">
        <v>23</v>
      </c>
      <c r="N14" s="24">
        <v>0.89910884786760026</v>
      </c>
      <c r="O14" s="24"/>
      <c r="T14" s="22" t="e">
        <f>#REF!</f>
        <v>#REF!</v>
      </c>
      <c r="U14" s="22" t="e">
        <f>#REF!</f>
        <v>#REF!</v>
      </c>
    </row>
    <row r="15" spans="1:21" ht="18" customHeight="1" x14ac:dyDescent="0.25">
      <c r="A15" s="23">
        <v>38</v>
      </c>
      <c r="B15" s="23" t="s">
        <v>32</v>
      </c>
      <c r="C15" s="23">
        <v>4692</v>
      </c>
      <c r="D15" s="23" t="s">
        <v>42</v>
      </c>
      <c r="E15" s="22">
        <v>39366.080000000002</v>
      </c>
      <c r="F15" s="22">
        <v>170</v>
      </c>
      <c r="G15" s="23" t="s">
        <v>28</v>
      </c>
      <c r="H15" s="22">
        <v>5905.12</v>
      </c>
      <c r="J15" s="23" t="s">
        <v>37</v>
      </c>
      <c r="K15" s="24">
        <v>0.88888888888888884</v>
      </c>
      <c r="L15" s="22">
        <v>162</v>
      </c>
      <c r="M15" s="23" t="s">
        <v>32</v>
      </c>
      <c r="N15" s="24">
        <v>0.89894521946240213</v>
      </c>
      <c r="O15" s="24"/>
      <c r="T15" s="22" t="e">
        <f>#REF!</f>
        <v>#REF!</v>
      </c>
      <c r="U15" s="22" t="e">
        <f>#REF!</f>
        <v>#REF!</v>
      </c>
    </row>
    <row r="16" spans="1:21" ht="18" customHeight="1" x14ac:dyDescent="0.25">
      <c r="A16" s="23">
        <v>34</v>
      </c>
      <c r="B16" s="23" t="s">
        <v>36</v>
      </c>
      <c r="C16" s="23">
        <v>4076</v>
      </c>
      <c r="D16" s="23" t="s">
        <v>23</v>
      </c>
      <c r="E16" s="22">
        <v>38582</v>
      </c>
      <c r="F16" s="22">
        <v>182</v>
      </c>
      <c r="G16" s="23" t="s">
        <v>44</v>
      </c>
      <c r="H16" s="22">
        <v>5888.24</v>
      </c>
      <c r="J16" s="23" t="s">
        <v>6</v>
      </c>
      <c r="K16" s="24">
        <v>0.88665207877461705</v>
      </c>
      <c r="L16" s="22">
        <v>174</v>
      </c>
      <c r="M16" s="23" t="s">
        <v>42</v>
      </c>
      <c r="N16" s="24">
        <v>0.89743589743589747</v>
      </c>
      <c r="O16" s="24"/>
      <c r="T16" s="22" t="e">
        <f>#REF!</f>
        <v>#REF!</v>
      </c>
      <c r="U16" s="22" t="e">
        <f>#REF!</f>
        <v>#REF!</v>
      </c>
    </row>
    <row r="17" spans="1:21" ht="25.5" x14ac:dyDescent="0.25">
      <c r="A17" s="23">
        <v>5</v>
      </c>
      <c r="B17" s="23" t="s">
        <v>34</v>
      </c>
      <c r="C17" s="23">
        <v>3615</v>
      </c>
      <c r="D17" s="23" t="s">
        <v>22</v>
      </c>
      <c r="E17" s="22">
        <v>38252.5</v>
      </c>
      <c r="F17" s="22">
        <v>194</v>
      </c>
      <c r="G17" s="23" t="s">
        <v>5</v>
      </c>
      <c r="H17" s="22">
        <v>5590.84</v>
      </c>
      <c r="J17" s="23" t="s">
        <v>35</v>
      </c>
      <c r="K17" s="24">
        <v>0.88534014691791763</v>
      </c>
      <c r="L17" s="22">
        <v>186</v>
      </c>
      <c r="M17" s="23" t="s">
        <v>103</v>
      </c>
      <c r="N17" s="24">
        <v>0.89516129032258063</v>
      </c>
      <c r="T17" s="22" t="e">
        <f>#REF!</f>
        <v>#REF!</v>
      </c>
      <c r="U17" s="22" t="e">
        <f>#REF!</f>
        <v>#REF!</v>
      </c>
    </row>
    <row r="18" spans="1:21" ht="25.5" x14ac:dyDescent="0.25">
      <c r="A18" s="23">
        <v>27</v>
      </c>
      <c r="B18" s="23" t="s">
        <v>30</v>
      </c>
      <c r="C18" s="23">
        <v>3308</v>
      </c>
      <c r="D18" s="23" t="s">
        <v>36</v>
      </c>
      <c r="E18" s="22">
        <v>38120.1</v>
      </c>
      <c r="F18" s="22">
        <v>206</v>
      </c>
      <c r="G18" s="23" t="s">
        <v>116</v>
      </c>
      <c r="H18" s="22">
        <v>5589.12</v>
      </c>
      <c r="J18" s="23" t="s">
        <v>16</v>
      </c>
      <c r="K18" s="24">
        <v>0.88241320432555492</v>
      </c>
      <c r="L18" s="22">
        <v>198</v>
      </c>
      <c r="M18" s="23" t="s">
        <v>35</v>
      </c>
      <c r="N18" s="24">
        <v>0.89357864357864358</v>
      </c>
      <c r="T18" s="22" t="e">
        <f>#REF!</f>
        <v>#REF!</v>
      </c>
      <c r="U18" s="22" t="e">
        <f>#REF!</f>
        <v>#REF!</v>
      </c>
    </row>
    <row r="19" spans="1:21" ht="25.5" x14ac:dyDescent="0.25">
      <c r="A19" s="23">
        <v>19</v>
      </c>
      <c r="B19" s="23" t="s">
        <v>37</v>
      </c>
      <c r="C19" s="23">
        <v>2628</v>
      </c>
      <c r="D19" s="23" t="s">
        <v>39</v>
      </c>
      <c r="E19" s="22">
        <v>37183.68</v>
      </c>
      <c r="F19" s="22">
        <v>218</v>
      </c>
      <c r="G19" s="23" t="s">
        <v>19</v>
      </c>
      <c r="H19" s="22">
        <v>5341.52</v>
      </c>
      <c r="J19" s="23" t="s">
        <v>29</v>
      </c>
      <c r="K19" s="24">
        <v>0.86230876216968011</v>
      </c>
      <c r="L19" s="22">
        <v>210</v>
      </c>
      <c r="M19" s="23" t="s">
        <v>36</v>
      </c>
      <c r="N19" s="24">
        <v>0.88880569075252713</v>
      </c>
      <c r="T19" s="22" t="e">
        <f>#REF!</f>
        <v>#REF!</v>
      </c>
      <c r="U19" s="22" t="e">
        <f>#REF!</f>
        <v>#REF!</v>
      </c>
    </row>
    <row r="20" spans="1:21" ht="25.5" x14ac:dyDescent="0.25">
      <c r="A20" s="23">
        <v>9</v>
      </c>
      <c r="B20" s="23" t="s">
        <v>15</v>
      </c>
      <c r="C20" s="23">
        <v>1910</v>
      </c>
      <c r="D20" s="23" t="s">
        <v>18</v>
      </c>
      <c r="E20" s="22">
        <v>37073.379999999997</v>
      </c>
      <c r="F20" s="22">
        <v>230</v>
      </c>
      <c r="G20" s="23" t="s">
        <v>43</v>
      </c>
      <c r="H20" s="22">
        <v>5171.32</v>
      </c>
      <c r="J20" s="23" t="s">
        <v>42</v>
      </c>
      <c r="K20" s="24">
        <v>0.8571428571428571</v>
      </c>
      <c r="L20" s="22">
        <v>222</v>
      </c>
      <c r="M20" s="23" t="s">
        <v>4</v>
      </c>
      <c r="N20" s="24">
        <v>0.88721047331319236</v>
      </c>
      <c r="T20" s="22" t="e">
        <f>#REF!</f>
        <v>#REF!</v>
      </c>
      <c r="U20" s="22" t="e">
        <f>#REF!</f>
        <v>#REF!</v>
      </c>
    </row>
    <row r="21" spans="1:21" ht="25.5" x14ac:dyDescent="0.25">
      <c r="A21" s="23">
        <v>16</v>
      </c>
      <c r="B21" s="23" t="s">
        <v>24</v>
      </c>
      <c r="C21" s="23">
        <v>1813</v>
      </c>
      <c r="D21" s="23" t="s">
        <v>43</v>
      </c>
      <c r="E21" s="22">
        <v>36669.78</v>
      </c>
      <c r="F21" s="22">
        <v>242</v>
      </c>
      <c r="G21" s="23" t="s">
        <v>8</v>
      </c>
      <c r="H21" s="22">
        <v>4788.96</v>
      </c>
      <c r="J21" s="23" t="s">
        <v>4</v>
      </c>
      <c r="K21" s="24">
        <v>0.8487179487179487</v>
      </c>
      <c r="L21" s="22">
        <v>234</v>
      </c>
      <c r="M21" s="23" t="s">
        <v>5</v>
      </c>
      <c r="N21" s="24">
        <v>0.88022598870056501</v>
      </c>
      <c r="T21" s="22" t="e">
        <f>#REF!</f>
        <v>#REF!</v>
      </c>
      <c r="U21" s="22" t="e">
        <f>#REF!</f>
        <v>#REF!</v>
      </c>
    </row>
    <row r="22" spans="1:21" ht="25.5" x14ac:dyDescent="0.25">
      <c r="A22" s="23">
        <v>21</v>
      </c>
      <c r="B22" s="23" t="s">
        <v>28</v>
      </c>
      <c r="C22" s="23">
        <v>1541</v>
      </c>
      <c r="D22" s="23" t="s">
        <v>24</v>
      </c>
      <c r="E22" s="22">
        <v>35786.69</v>
      </c>
      <c r="F22" s="22">
        <v>254</v>
      </c>
      <c r="G22" s="23" t="s">
        <v>22</v>
      </c>
      <c r="H22" s="22">
        <v>4747.18</v>
      </c>
      <c r="J22" s="23" t="s">
        <v>8</v>
      </c>
      <c r="K22" s="24">
        <v>0.8479736897941863</v>
      </c>
      <c r="L22" s="22">
        <v>246</v>
      </c>
      <c r="M22" s="23" t="s">
        <v>102</v>
      </c>
      <c r="N22" s="24">
        <v>0.87692307692307692</v>
      </c>
    </row>
    <row r="23" spans="1:21" ht="25.5" x14ac:dyDescent="0.25">
      <c r="A23" s="23">
        <v>29</v>
      </c>
      <c r="B23" s="23" t="s">
        <v>19</v>
      </c>
      <c r="C23" s="23">
        <v>1533</v>
      </c>
      <c r="D23" s="23" t="s">
        <v>103</v>
      </c>
      <c r="E23" s="22">
        <v>35328.18</v>
      </c>
      <c r="F23" s="22">
        <v>266</v>
      </c>
      <c r="G23" s="23" t="s">
        <v>34</v>
      </c>
      <c r="H23" s="22">
        <v>4730.8900000000003</v>
      </c>
      <c r="J23" s="23" t="s">
        <v>19</v>
      </c>
      <c r="K23" s="24">
        <v>0.8351393188854489</v>
      </c>
      <c r="L23" s="22">
        <v>258</v>
      </c>
      <c r="M23" s="23" t="s">
        <v>17</v>
      </c>
      <c r="N23" s="24">
        <v>0.8767847699629826</v>
      </c>
    </row>
    <row r="24" spans="1:21" x14ac:dyDescent="0.25">
      <c r="A24" s="23">
        <v>12</v>
      </c>
      <c r="B24" s="23" t="s">
        <v>4</v>
      </c>
      <c r="C24" s="23">
        <v>1430</v>
      </c>
      <c r="D24" s="23" t="s">
        <v>6</v>
      </c>
      <c r="E24" s="22">
        <v>35125.449999999997</v>
      </c>
      <c r="F24" s="22">
        <v>278</v>
      </c>
      <c r="G24" s="23" t="s">
        <v>41</v>
      </c>
      <c r="H24" s="22">
        <v>4684.8999999999996</v>
      </c>
      <c r="J24" s="23" t="s">
        <v>33</v>
      </c>
      <c r="K24" s="24">
        <v>0.83140283140283144</v>
      </c>
      <c r="L24" s="22">
        <v>270</v>
      </c>
      <c r="M24" s="23" t="s">
        <v>77</v>
      </c>
      <c r="N24" s="24">
        <v>0.87376237623762376</v>
      </c>
    </row>
    <row r="25" spans="1:21" ht="25.5" x14ac:dyDescent="0.25">
      <c r="A25" s="23">
        <v>15</v>
      </c>
      <c r="B25" s="23" t="s">
        <v>21</v>
      </c>
      <c r="C25" s="23">
        <v>1061</v>
      </c>
      <c r="D25" s="23" t="s">
        <v>28</v>
      </c>
      <c r="E25" s="22">
        <v>34813.769999999997</v>
      </c>
      <c r="F25" s="22">
        <v>290</v>
      </c>
      <c r="G25" s="23" t="s">
        <v>21</v>
      </c>
      <c r="H25" s="22">
        <v>4675.1899999999996</v>
      </c>
      <c r="J25" s="23" t="s">
        <v>103</v>
      </c>
      <c r="K25" s="24">
        <v>0.81045751633986929</v>
      </c>
      <c r="L25" s="22">
        <v>282</v>
      </c>
      <c r="M25" s="23" t="s">
        <v>22</v>
      </c>
      <c r="N25" s="24">
        <v>0.86510892301413189</v>
      </c>
    </row>
    <row r="26" spans="1:21" ht="25.5" x14ac:dyDescent="0.25">
      <c r="A26" s="23">
        <v>6</v>
      </c>
      <c r="B26" s="23" t="s">
        <v>29</v>
      </c>
      <c r="C26" s="23">
        <v>999</v>
      </c>
      <c r="D26" s="23" t="s">
        <v>29</v>
      </c>
      <c r="E26" s="22">
        <v>34378.11</v>
      </c>
      <c r="F26" s="22">
        <v>302</v>
      </c>
      <c r="G26" s="23" t="s">
        <v>17</v>
      </c>
      <c r="H26" s="22">
        <v>4587.62</v>
      </c>
      <c r="J26" s="23" t="s">
        <v>5</v>
      </c>
      <c r="K26" s="24">
        <v>0.78746663276979789</v>
      </c>
      <c r="L26" s="22">
        <v>294</v>
      </c>
      <c r="M26" s="23" t="s">
        <v>15</v>
      </c>
      <c r="N26" s="24">
        <v>0.86502546689303905</v>
      </c>
    </row>
    <row r="27" spans="1:21" ht="25.5" x14ac:dyDescent="0.25">
      <c r="A27" s="23">
        <v>31</v>
      </c>
      <c r="B27" s="23" t="s">
        <v>33</v>
      </c>
      <c r="C27" s="23">
        <v>851</v>
      </c>
      <c r="D27" s="23" t="s">
        <v>27</v>
      </c>
      <c r="E27" s="22">
        <v>33340.82</v>
      </c>
      <c r="F27" s="22">
        <v>314</v>
      </c>
      <c r="G27" s="23" t="s">
        <v>36</v>
      </c>
      <c r="H27" s="22">
        <v>4525.51</v>
      </c>
      <c r="J27" s="23" t="s">
        <v>18</v>
      </c>
      <c r="K27" s="24">
        <v>0.78733031674208143</v>
      </c>
      <c r="L27" s="22">
        <v>306</v>
      </c>
      <c r="M27" s="23" t="s">
        <v>29</v>
      </c>
      <c r="N27" s="24">
        <v>0.86451612903225805</v>
      </c>
    </row>
    <row r="28" spans="1:21" ht="25.5" x14ac:dyDescent="0.25">
      <c r="A28" s="23">
        <v>7</v>
      </c>
      <c r="B28" s="23" t="s">
        <v>77</v>
      </c>
      <c r="C28" s="23">
        <v>802</v>
      </c>
      <c r="D28" s="23" t="s">
        <v>25</v>
      </c>
      <c r="E28" s="22">
        <v>32579.56</v>
      </c>
      <c r="F28" s="22">
        <v>326</v>
      </c>
      <c r="G28" s="23" t="s">
        <v>31</v>
      </c>
      <c r="H28" s="22">
        <v>3987.74</v>
      </c>
      <c r="J28" s="23" t="s">
        <v>23</v>
      </c>
      <c r="K28" s="24">
        <v>0.78100919711657968</v>
      </c>
      <c r="L28" s="22">
        <v>318</v>
      </c>
      <c r="M28" s="23" t="s">
        <v>19</v>
      </c>
      <c r="N28" s="24">
        <v>0.86376274328081559</v>
      </c>
    </row>
    <row r="29" spans="1:21" ht="25.5" x14ac:dyDescent="0.25">
      <c r="A29" s="23">
        <v>13</v>
      </c>
      <c r="B29" s="23" t="s">
        <v>39</v>
      </c>
      <c r="C29" s="23">
        <v>744</v>
      </c>
      <c r="D29" s="23" t="s">
        <v>117</v>
      </c>
      <c r="E29" s="22">
        <v>31743.24</v>
      </c>
      <c r="F29" s="22">
        <v>338</v>
      </c>
      <c r="G29" s="23" t="s">
        <v>6</v>
      </c>
      <c r="H29" s="22">
        <v>3660.17</v>
      </c>
      <c r="J29" s="23" t="s">
        <v>31</v>
      </c>
      <c r="K29" s="24">
        <v>0.77578475336322872</v>
      </c>
      <c r="L29" s="22">
        <v>330</v>
      </c>
      <c r="M29" s="23" t="s">
        <v>40</v>
      </c>
      <c r="N29" s="24">
        <v>0.85507246376811596</v>
      </c>
    </row>
    <row r="30" spans="1:21" x14ac:dyDescent="0.25">
      <c r="A30" s="23">
        <v>39</v>
      </c>
      <c r="B30" s="23" t="s">
        <v>42</v>
      </c>
      <c r="C30" s="23">
        <v>663</v>
      </c>
      <c r="D30" s="23" t="s">
        <v>77</v>
      </c>
      <c r="E30" s="22">
        <v>30748.5</v>
      </c>
      <c r="F30" s="22">
        <v>350</v>
      </c>
      <c r="G30" s="23" t="s">
        <v>26</v>
      </c>
      <c r="H30" s="22">
        <v>3655.34</v>
      </c>
      <c r="J30" s="23" t="s">
        <v>41</v>
      </c>
      <c r="K30" s="24">
        <v>0.7752808988764045</v>
      </c>
      <c r="L30" s="22">
        <v>342</v>
      </c>
      <c r="M30" s="23" t="s">
        <v>18</v>
      </c>
      <c r="N30" s="24">
        <v>0.85057471264367812</v>
      </c>
    </row>
    <row r="31" spans="1:21" ht="25.5" x14ac:dyDescent="0.25">
      <c r="A31" s="23">
        <v>11</v>
      </c>
      <c r="B31" s="23" t="s">
        <v>99</v>
      </c>
      <c r="C31" s="23">
        <v>505</v>
      </c>
      <c r="D31" s="23" t="s">
        <v>16</v>
      </c>
      <c r="E31" s="22">
        <v>30156.35</v>
      </c>
      <c r="F31" s="22">
        <v>362</v>
      </c>
      <c r="G31" s="23" t="s">
        <v>33</v>
      </c>
      <c r="H31" s="22">
        <v>3631.22</v>
      </c>
      <c r="J31" s="23" t="s">
        <v>38</v>
      </c>
      <c r="K31" s="24">
        <v>0.76808073257335074</v>
      </c>
      <c r="L31" s="22">
        <v>354</v>
      </c>
      <c r="M31" s="23" t="s">
        <v>31</v>
      </c>
      <c r="N31" s="24">
        <v>0.84805945499587121</v>
      </c>
    </row>
    <row r="32" spans="1:21" ht="25.5" x14ac:dyDescent="0.25">
      <c r="A32" s="23">
        <v>20</v>
      </c>
      <c r="B32" s="23" t="s">
        <v>102</v>
      </c>
      <c r="C32" s="23">
        <v>477</v>
      </c>
      <c r="D32" s="23" t="s">
        <v>31</v>
      </c>
      <c r="E32" s="22">
        <v>29288.38</v>
      </c>
      <c r="F32" s="22">
        <v>374</v>
      </c>
      <c r="G32" s="23" t="s">
        <v>35</v>
      </c>
      <c r="H32" s="22">
        <v>3472</v>
      </c>
      <c r="J32" s="23" t="s">
        <v>15</v>
      </c>
      <c r="K32" s="24">
        <v>0.7604906391220142</v>
      </c>
      <c r="L32" s="22">
        <v>366</v>
      </c>
      <c r="M32" s="23" t="s">
        <v>99</v>
      </c>
      <c r="N32" s="24">
        <v>0.84756097560975607</v>
      </c>
    </row>
    <row r="33" spans="1:14" ht="25.5" x14ac:dyDescent="0.25">
      <c r="A33" s="23">
        <v>36</v>
      </c>
      <c r="B33" s="23" t="s">
        <v>40</v>
      </c>
      <c r="C33" s="23">
        <v>430</v>
      </c>
      <c r="D33" s="23" t="s">
        <v>21</v>
      </c>
      <c r="E33" s="22">
        <v>28543.9</v>
      </c>
      <c r="F33" s="22">
        <v>386</v>
      </c>
      <c r="G33" s="23" t="s">
        <v>39</v>
      </c>
      <c r="H33" s="22">
        <v>3418.8</v>
      </c>
      <c r="J33" s="23" t="s">
        <v>99</v>
      </c>
      <c r="K33" s="24">
        <v>0.75402298850574712</v>
      </c>
      <c r="L33" s="22">
        <v>378</v>
      </c>
      <c r="M33" s="23" t="s">
        <v>30</v>
      </c>
      <c r="N33" s="24">
        <v>0.84042553191489366</v>
      </c>
    </row>
    <row r="34" spans="1:14" ht="25.5" x14ac:dyDescent="0.25">
      <c r="A34" s="23">
        <v>3</v>
      </c>
      <c r="B34" s="23" t="s">
        <v>76</v>
      </c>
      <c r="C34" s="23">
        <v>379</v>
      </c>
      <c r="D34" s="23" t="s">
        <v>30</v>
      </c>
      <c r="E34" s="22">
        <v>28107.17</v>
      </c>
      <c r="F34" s="22">
        <v>398</v>
      </c>
      <c r="G34" s="23" t="s">
        <v>16</v>
      </c>
      <c r="H34" s="22">
        <v>3388.56</v>
      </c>
      <c r="J34" s="23" t="s">
        <v>7</v>
      </c>
      <c r="K34" s="24">
        <v>0.75200108533441867</v>
      </c>
      <c r="L34" s="22">
        <v>390</v>
      </c>
      <c r="M34" s="23" t="s">
        <v>37</v>
      </c>
      <c r="N34" s="24">
        <v>0.80708661417322836</v>
      </c>
    </row>
    <row r="35" spans="1:14" ht="25.5" x14ac:dyDescent="0.25">
      <c r="A35" s="23">
        <v>1</v>
      </c>
      <c r="B35" s="23" t="s">
        <v>43</v>
      </c>
      <c r="C35" s="23">
        <v>351</v>
      </c>
      <c r="D35" s="23" t="s">
        <v>19</v>
      </c>
      <c r="E35" s="22">
        <v>27249.27</v>
      </c>
      <c r="F35" s="22">
        <v>410</v>
      </c>
      <c r="G35" s="23" t="s">
        <v>24</v>
      </c>
      <c r="H35" s="22">
        <v>3014.9</v>
      </c>
      <c r="J35" s="23" t="s">
        <v>25</v>
      </c>
      <c r="K35" s="24">
        <v>0.75048543689320391</v>
      </c>
      <c r="L35" s="22">
        <v>402</v>
      </c>
      <c r="M35" s="23" t="s">
        <v>16</v>
      </c>
      <c r="N35" s="24">
        <v>0.80082559339525283</v>
      </c>
    </row>
    <row r="36" spans="1:14" ht="25.5" x14ac:dyDescent="0.25">
      <c r="A36" s="23">
        <v>41</v>
      </c>
      <c r="B36" s="23" t="s">
        <v>27</v>
      </c>
      <c r="C36" s="23">
        <v>311</v>
      </c>
      <c r="D36" s="23" t="s">
        <v>37</v>
      </c>
      <c r="E36" s="22">
        <v>27152.29</v>
      </c>
      <c r="F36" s="22">
        <v>422</v>
      </c>
      <c r="G36" s="23" t="s">
        <v>117</v>
      </c>
      <c r="H36" s="22">
        <v>2946.47</v>
      </c>
      <c r="J36" s="23" t="s">
        <v>24</v>
      </c>
      <c r="K36" s="24">
        <v>0.74353876739562619</v>
      </c>
      <c r="L36" s="22">
        <v>414</v>
      </c>
      <c r="M36" s="23" t="s">
        <v>41</v>
      </c>
      <c r="N36" s="24">
        <v>0.79710144927536231</v>
      </c>
    </row>
    <row r="37" spans="1:14" ht="25.5" x14ac:dyDescent="0.25">
      <c r="A37" s="23">
        <v>26</v>
      </c>
      <c r="B37" s="23" t="s">
        <v>18</v>
      </c>
      <c r="C37" s="23">
        <v>257</v>
      </c>
      <c r="D37" s="23" t="s">
        <v>38</v>
      </c>
      <c r="E37" s="22">
        <v>21840.77</v>
      </c>
      <c r="F37" s="22">
        <v>434</v>
      </c>
      <c r="G37" s="23" t="s">
        <v>27</v>
      </c>
      <c r="H37" s="22">
        <v>2902.24</v>
      </c>
      <c r="J37" s="23" t="s">
        <v>77</v>
      </c>
      <c r="K37" s="24">
        <v>0.70753064798598952</v>
      </c>
      <c r="L37" s="22">
        <v>426</v>
      </c>
      <c r="M37" s="23" t="s">
        <v>38</v>
      </c>
      <c r="N37" s="24">
        <v>0.78734793187347929</v>
      </c>
    </row>
    <row r="38" spans="1:14" ht="25.5" x14ac:dyDescent="0.25">
      <c r="A38" s="23">
        <v>28</v>
      </c>
      <c r="B38" s="23" t="s">
        <v>103</v>
      </c>
      <c r="C38" s="23">
        <v>235</v>
      </c>
      <c r="D38" s="23" t="s">
        <v>34</v>
      </c>
      <c r="E38" s="22">
        <v>21731.88</v>
      </c>
      <c r="F38" s="22">
        <v>446</v>
      </c>
      <c r="G38" s="23" t="s">
        <v>23</v>
      </c>
      <c r="H38" s="22">
        <v>2895.12</v>
      </c>
      <c r="J38" s="23" t="s">
        <v>26</v>
      </c>
      <c r="K38" s="24">
        <v>0.70470183486238536</v>
      </c>
      <c r="L38" s="22">
        <v>438</v>
      </c>
      <c r="M38" s="23" t="s">
        <v>26</v>
      </c>
      <c r="N38" s="24">
        <v>0.77705451586655816</v>
      </c>
    </row>
    <row r="39" spans="1:14" ht="25.5" x14ac:dyDescent="0.25">
      <c r="A39" s="23">
        <v>23</v>
      </c>
      <c r="B39" s="23" t="s">
        <v>44</v>
      </c>
      <c r="C39" s="23">
        <v>106</v>
      </c>
      <c r="D39" s="23" t="s">
        <v>40</v>
      </c>
      <c r="E39" s="22">
        <v>18485.169999999998</v>
      </c>
      <c r="F39" s="22">
        <v>458</v>
      </c>
      <c r="G39" s="23" t="s">
        <v>30</v>
      </c>
      <c r="H39" s="22">
        <v>2873.67</v>
      </c>
      <c r="J39" s="23" t="s">
        <v>43</v>
      </c>
      <c r="K39" s="24">
        <v>0.67948717948717952</v>
      </c>
      <c r="L39" s="22">
        <v>450</v>
      </c>
      <c r="M39" s="23" t="s">
        <v>25</v>
      </c>
      <c r="N39" s="24">
        <v>0.77652005174644245</v>
      </c>
    </row>
    <row r="40" spans="1:14" ht="25.5" x14ac:dyDescent="0.25">
      <c r="A40" s="23">
        <v>22</v>
      </c>
      <c r="B40" s="23" t="s">
        <v>41</v>
      </c>
      <c r="C40" s="23">
        <v>89</v>
      </c>
      <c r="D40" s="23" t="s">
        <v>7</v>
      </c>
      <c r="E40" s="22">
        <v>17754.29</v>
      </c>
      <c r="F40" s="22">
        <v>470</v>
      </c>
      <c r="G40" s="23" t="s">
        <v>40</v>
      </c>
      <c r="H40" s="22">
        <v>2833</v>
      </c>
      <c r="J40" s="23" t="s">
        <v>21</v>
      </c>
      <c r="K40" s="24">
        <v>0.65104166666666663</v>
      </c>
      <c r="L40" s="22">
        <v>462</v>
      </c>
      <c r="M40" s="23" t="s">
        <v>34</v>
      </c>
      <c r="N40" s="24">
        <v>0.77522935779816515</v>
      </c>
    </row>
    <row r="41" spans="1:14" ht="25.5" x14ac:dyDescent="0.25">
      <c r="A41" s="23">
        <v>2</v>
      </c>
      <c r="B41" s="23" t="s">
        <v>116</v>
      </c>
      <c r="C41" s="23">
        <v>13</v>
      </c>
      <c r="D41" s="23" t="s">
        <v>26</v>
      </c>
      <c r="E41" s="22">
        <v>15219.21</v>
      </c>
      <c r="F41" s="22">
        <v>482</v>
      </c>
      <c r="G41" s="23" t="s">
        <v>102</v>
      </c>
      <c r="H41" s="22">
        <v>2684.46</v>
      </c>
      <c r="J41" s="23" t="s">
        <v>102</v>
      </c>
      <c r="K41" s="24">
        <v>0.54016620498614953</v>
      </c>
      <c r="L41" s="22">
        <v>474</v>
      </c>
      <c r="M41" s="23" t="s">
        <v>21</v>
      </c>
      <c r="N41" s="24">
        <v>0.7712</v>
      </c>
    </row>
    <row r="42" spans="1:14" ht="25.5" x14ac:dyDescent="0.25">
      <c r="A42" s="23">
        <v>18</v>
      </c>
      <c r="B42" s="23" t="s">
        <v>117</v>
      </c>
      <c r="C42" s="23">
        <v>4</v>
      </c>
      <c r="D42" s="23" t="s">
        <v>41</v>
      </c>
      <c r="E42" s="22">
        <v>14217.62</v>
      </c>
      <c r="F42" s="22">
        <v>494</v>
      </c>
      <c r="G42" s="23" t="s">
        <v>77</v>
      </c>
      <c r="H42" s="22">
        <v>2050.21</v>
      </c>
      <c r="J42" s="23" t="s">
        <v>34</v>
      </c>
      <c r="K42" s="24">
        <v>0.51487954652810586</v>
      </c>
      <c r="L42" s="22">
        <v>486</v>
      </c>
      <c r="M42" s="23" t="s">
        <v>7</v>
      </c>
      <c r="N42" s="24">
        <v>0.72054843947320946</v>
      </c>
    </row>
    <row r="43" spans="1:14" x14ac:dyDescent="0.25">
      <c r="A43" s="23">
        <v>46</v>
      </c>
      <c r="B43" s="23" t="s">
        <v>118</v>
      </c>
      <c r="C43" s="23">
        <v>1</v>
      </c>
      <c r="D43" s="23" t="s">
        <v>118</v>
      </c>
      <c r="E43" s="22">
        <v>30631.52</v>
      </c>
      <c r="F43" s="22">
        <v>506</v>
      </c>
      <c r="G43" s="23" t="s">
        <v>118</v>
      </c>
      <c r="H43" s="22">
        <v>3785.71</v>
      </c>
      <c r="J43" s="23" t="s">
        <v>118</v>
      </c>
      <c r="K43" s="24">
        <v>0.85019288469781396</v>
      </c>
      <c r="L43" s="22">
        <v>498</v>
      </c>
      <c r="M43" s="23" t="s">
        <v>118</v>
      </c>
      <c r="N43" s="24">
        <v>0.87597680867154015</v>
      </c>
    </row>
    <row r="44" spans="1:14" x14ac:dyDescent="0.25">
      <c r="A44" s="23">
        <v>0</v>
      </c>
      <c r="B44" s="23" t="s">
        <v>118</v>
      </c>
      <c r="C44" s="23">
        <v>7152</v>
      </c>
      <c r="F44" s="22">
        <v>518</v>
      </c>
      <c r="K44" s="24"/>
      <c r="L44" s="22">
        <v>510</v>
      </c>
      <c r="N44" s="24"/>
    </row>
    <row r="45" spans="1:14" x14ac:dyDescent="0.25">
      <c r="A45" s="23">
        <v>64</v>
      </c>
      <c r="B45" s="23" t="s">
        <v>118</v>
      </c>
      <c r="C45" s="23">
        <v>9</v>
      </c>
      <c r="K45" s="24"/>
      <c r="N45" s="24"/>
    </row>
    <row r="46" spans="1:14" x14ac:dyDescent="0.25">
      <c r="A46" s="23">
        <v>300</v>
      </c>
      <c r="B46" s="23" t="s">
        <v>118</v>
      </c>
      <c r="C46" s="23">
        <v>1296</v>
      </c>
    </row>
  </sheetData>
  <sortState ref="T7:U21">
    <sortCondition descending="1" ref="U7:U21"/>
  </sortState>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Demographics</vt:lpstr>
      <vt:lpstr>Employment</vt:lpstr>
      <vt:lpstr>Location</vt:lpstr>
      <vt:lpstr>Course Size by Enrollment</vt:lpstr>
      <vt:lpstr>Courses per Trainee</vt:lpstr>
      <vt:lpstr>Training Events by Category</vt:lpstr>
      <vt:lpstr>Performance</vt:lpstr>
      <vt:lpstr>code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jzhuang</dc:creator>
  <cp:lastModifiedBy>Lifetracks3</cp:lastModifiedBy>
  <dcterms:created xsi:type="dcterms:W3CDTF">2009-09-28T18:16:27Z</dcterms:created>
  <dcterms:modified xsi:type="dcterms:W3CDTF">2015-03-10T15:27:59Z</dcterms:modified>
</cp:coreProperties>
</file>